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78" documentId="8_{AF17A3B8-F194-4CD1-9BE6-118F103D29BD}" xr6:coauthVersionLast="47" xr6:coauthVersionMax="47" xr10:uidLastSave="{141321A1-855B-4748-9582-541E16418BAB}"/>
  <bookViews>
    <workbookView xWindow="-120" yWindow="-120" windowWidth="29040" windowHeight="15720" xr2:uid="{8F82EA7E-ACD5-48B8-B904-E06AFA4AA47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D52" i="33"/>
  <c r="F52" i="33"/>
  <c r="H52" i="33"/>
  <c r="J52" i="33"/>
  <c r="L52" i="33"/>
  <c r="N52" i="33"/>
  <c r="O52" i="33"/>
  <c r="L135" i="43" l="1"/>
  <c r="K135" i="43"/>
  <c r="H135" i="43"/>
  <c r="T5" i="43"/>
  <c r="S5" i="43"/>
  <c r="R5" i="43"/>
  <c r="L5" i="43"/>
  <c r="J5" i="43"/>
  <c r="F5" i="43"/>
  <c r="L135" i="42"/>
  <c r="K135" i="42"/>
  <c r="I135" i="42"/>
  <c r="H135" i="42"/>
  <c r="G135" i="42"/>
  <c r="T5" i="42"/>
  <c r="Q5" i="42"/>
  <c r="M5" i="42"/>
  <c r="L5" i="42"/>
  <c r="N5" i="42"/>
  <c r="J5" i="42"/>
  <c r="I5" i="42"/>
  <c r="F5" i="42"/>
  <c r="S5" i="42"/>
  <c r="O135" i="41"/>
  <c r="N135" i="41"/>
  <c r="I135" i="41"/>
  <c r="H135" i="41"/>
  <c r="Q5" i="41"/>
  <c r="N5" i="41"/>
  <c r="F5" i="41"/>
  <c r="O133" i="40"/>
  <c r="M133" i="40"/>
  <c r="L133" i="40"/>
  <c r="K133" i="40"/>
  <c r="H133" i="40"/>
  <c r="G133" i="40"/>
  <c r="I133" i="40"/>
  <c r="R5" i="40"/>
  <c r="Q5" i="40"/>
  <c r="T5" i="40"/>
  <c r="N5" i="40"/>
  <c r="M5" i="40"/>
  <c r="L5" i="40"/>
  <c r="J5" i="40"/>
  <c r="M133" i="39"/>
  <c r="L133" i="39"/>
  <c r="K133" i="39"/>
  <c r="I133" i="39"/>
  <c r="H133" i="39"/>
  <c r="N133" i="39"/>
  <c r="N5" i="39"/>
  <c r="F5" i="39"/>
  <c r="O133" i="38"/>
  <c r="N133" i="38"/>
  <c r="M133" i="38"/>
  <c r="K133" i="38"/>
  <c r="N5" i="38"/>
  <c r="M5" i="38"/>
  <c r="O123" i="37"/>
  <c r="M123" i="37"/>
  <c r="I123" i="37"/>
  <c r="H123" i="37"/>
  <c r="G123" i="37"/>
  <c r="T5" i="37"/>
  <c r="S5" i="37"/>
  <c r="H5" i="37"/>
  <c r="I5" i="37"/>
  <c r="R5" i="37"/>
  <c r="AY7" i="35"/>
  <c r="AX7" i="35"/>
  <c r="AO7" i="35"/>
  <c r="AQ7" i="35"/>
  <c r="AE7" i="35"/>
  <c r="P7" i="35"/>
  <c r="O7" i="35"/>
  <c r="I7" i="35"/>
  <c r="H96" i="33"/>
  <c r="F96" i="33"/>
  <c r="D96" i="33"/>
  <c r="L96" i="33"/>
  <c r="J96" i="33"/>
  <c r="L74" i="33"/>
  <c r="J74" i="33"/>
  <c r="D74" i="33"/>
  <c r="O30" i="33"/>
  <c r="N30" i="33"/>
  <c r="F30" i="33"/>
  <c r="D30" i="33"/>
  <c r="L30" i="33"/>
  <c r="J8" i="33"/>
  <c r="D8" i="33"/>
  <c r="J96" i="31"/>
  <c r="D96" i="31"/>
  <c r="L96" i="31"/>
  <c r="H96" i="31"/>
  <c r="O74" i="31"/>
  <c r="L74" i="31"/>
  <c r="J74" i="31"/>
  <c r="N74" i="31"/>
  <c r="H74" i="31"/>
  <c r="F74" i="31"/>
  <c r="D74" i="31"/>
  <c r="N52" i="31"/>
  <c r="J52" i="31"/>
  <c r="D52" i="31"/>
  <c r="L52" i="31"/>
  <c r="O52" i="31"/>
  <c r="L30" i="31"/>
  <c r="L8" i="31"/>
  <c r="J8" i="31"/>
  <c r="D8" i="31"/>
  <c r="F8" i="31"/>
  <c r="J272" i="30"/>
  <c r="D272" i="30"/>
  <c r="L272" i="30"/>
  <c r="C271" i="30"/>
  <c r="B270" i="30"/>
  <c r="J250" i="30"/>
  <c r="D250" i="30"/>
  <c r="L250" i="30"/>
  <c r="H250" i="30"/>
  <c r="F250" i="30"/>
  <c r="C249" i="30"/>
  <c r="B248" i="30"/>
  <c r="J228" i="30"/>
  <c r="D228" i="30"/>
  <c r="L228" i="30"/>
  <c r="H228" i="30"/>
  <c r="F228" i="30"/>
  <c r="C227" i="30"/>
  <c r="B226" i="30"/>
  <c r="L206" i="30"/>
  <c r="J206" i="30"/>
  <c r="D206" i="30"/>
  <c r="F206" i="30"/>
  <c r="C205" i="30"/>
  <c r="B204" i="30"/>
  <c r="L184" i="30"/>
  <c r="J184" i="30"/>
  <c r="F184" i="30"/>
  <c r="D184" i="30"/>
  <c r="H184" i="30"/>
  <c r="C183" i="30"/>
  <c r="B182" i="30"/>
  <c r="O162" i="30"/>
  <c r="F162" i="30"/>
  <c r="D162" i="30"/>
  <c r="L162" i="30"/>
  <c r="J162" i="30"/>
  <c r="H162" i="30"/>
  <c r="C161" i="30"/>
  <c r="B160" i="30"/>
  <c r="N140" i="30"/>
  <c r="F140" i="30"/>
  <c r="D140" i="30"/>
  <c r="O140" i="30"/>
  <c r="L140" i="30"/>
  <c r="J140" i="30"/>
  <c r="H140" i="30"/>
  <c r="C139" i="30"/>
  <c r="B138" i="30"/>
  <c r="O118" i="30"/>
  <c r="N118" i="30"/>
  <c r="F118" i="30"/>
  <c r="D118" i="30"/>
  <c r="J118" i="30"/>
  <c r="H118" i="30"/>
  <c r="C117" i="30"/>
  <c r="B116" i="30"/>
  <c r="F96" i="30"/>
  <c r="D96" i="30"/>
  <c r="L96" i="30"/>
  <c r="J96" i="30"/>
  <c r="H96" i="30"/>
  <c r="C95" i="30"/>
  <c r="O74" i="30"/>
  <c r="F74" i="30"/>
  <c r="D74" i="30"/>
  <c r="H74" i="30"/>
  <c r="C73" i="30"/>
  <c r="O52" i="30"/>
  <c r="L52" i="30"/>
  <c r="F52" i="30"/>
  <c r="D52" i="30"/>
  <c r="N52" i="30"/>
  <c r="C51" i="30"/>
  <c r="N30" i="30"/>
  <c r="J30" i="30"/>
  <c r="H30" i="30"/>
  <c r="D30" i="30"/>
  <c r="L30" i="30"/>
  <c r="F30" i="30"/>
  <c r="C29" i="30"/>
  <c r="L8" i="30"/>
  <c r="F8" i="30"/>
  <c r="D8" i="30"/>
  <c r="C7" i="30"/>
  <c r="L6" i="28"/>
  <c r="B4" i="28"/>
  <c r="M6" i="27"/>
  <c r="I6" i="27"/>
  <c r="L6" i="27"/>
  <c r="B3" i="27"/>
  <c r="J6" i="26"/>
  <c r="B4" i="26"/>
  <c r="O96" i="25"/>
  <c r="J96" i="25"/>
  <c r="D96" i="25"/>
  <c r="N74" i="25"/>
  <c r="F74" i="25"/>
  <c r="D74" i="25"/>
  <c r="O74" i="25"/>
  <c r="H74" i="25"/>
  <c r="O52" i="25"/>
  <c r="L52" i="25"/>
  <c r="D52" i="25"/>
  <c r="N52" i="25"/>
  <c r="F52" i="25"/>
  <c r="J30" i="25"/>
  <c r="H8" i="25"/>
  <c r="L8" i="25"/>
  <c r="J8" i="25"/>
  <c r="F254" i="24"/>
  <c r="D254" i="24"/>
  <c r="H254" i="24"/>
  <c r="C253" i="24"/>
  <c r="B252" i="24"/>
  <c r="F228" i="24"/>
  <c r="D228" i="24"/>
  <c r="H228" i="24"/>
  <c r="C227" i="24"/>
  <c r="B226" i="24"/>
  <c r="F206" i="24"/>
  <c r="D206" i="24"/>
  <c r="H206" i="24"/>
  <c r="C205" i="24"/>
  <c r="B204" i="24"/>
  <c r="F184" i="24"/>
  <c r="D184" i="24"/>
  <c r="H184" i="24"/>
  <c r="C183" i="24"/>
  <c r="B182" i="24"/>
  <c r="F162" i="24"/>
  <c r="D162" i="24"/>
  <c r="H162" i="24"/>
  <c r="C161" i="24"/>
  <c r="B160" i="24"/>
  <c r="F140" i="24"/>
  <c r="D140" i="24"/>
  <c r="H140" i="24"/>
  <c r="C139" i="24"/>
  <c r="B138" i="24"/>
  <c r="F118" i="24"/>
  <c r="D118" i="24"/>
  <c r="H118" i="24"/>
  <c r="C117" i="24"/>
  <c r="B116" i="24"/>
  <c r="D96" i="24"/>
  <c r="H96" i="24"/>
  <c r="C95" i="24"/>
  <c r="H74" i="24"/>
  <c r="C73" i="24"/>
  <c r="D74" i="24" s="1"/>
  <c r="H52" i="24"/>
  <c r="C51" i="24"/>
  <c r="F30" i="24"/>
  <c r="D30" i="24"/>
  <c r="H30" i="24"/>
  <c r="C29" i="24"/>
  <c r="L8" i="24"/>
  <c r="D8" i="24"/>
  <c r="O8" i="24"/>
  <c r="J8" i="24"/>
  <c r="Z7" i="22"/>
  <c r="Y7" i="22"/>
  <c r="K7" i="22"/>
  <c r="J7" i="22"/>
  <c r="N7" i="22"/>
  <c r="B4" i="22"/>
  <c r="S8" i="21"/>
  <c r="I8" i="21"/>
  <c r="H8" i="21"/>
  <c r="B5" i="21"/>
  <c r="X7" i="19"/>
  <c r="V7" i="19"/>
  <c r="P7" i="19"/>
  <c r="N7" i="19"/>
  <c r="H7" i="19"/>
  <c r="F7" i="19"/>
  <c r="B4" i="19"/>
  <c r="AA6" i="18"/>
  <c r="AB6" i="18"/>
  <c r="S6" i="18"/>
  <c r="T6" i="18"/>
  <c r="K6" i="18"/>
  <c r="J6" i="18"/>
  <c r="I6" i="18"/>
  <c r="B3" i="18"/>
  <c r="Z7" i="17"/>
  <c r="K7" i="17"/>
  <c r="J7" i="17"/>
  <c r="B4" i="17"/>
  <c r="K7" i="16"/>
  <c r="J7" i="16"/>
  <c r="I7" i="16"/>
  <c r="B4" i="16"/>
  <c r="AA7" i="15"/>
  <c r="Y7" i="15"/>
  <c r="W7" i="15"/>
  <c r="Z7" i="15"/>
  <c r="B4" i="15"/>
  <c r="V9" i="14"/>
  <c r="U9" i="14"/>
  <c r="T9" i="14"/>
  <c r="K9" i="14"/>
  <c r="B6" i="14"/>
  <c r="Z6" i="13"/>
  <c r="Y6" i="13"/>
  <c r="X6" i="13"/>
  <c r="M6" i="13"/>
  <c r="B3" i="13"/>
  <c r="L96" i="10"/>
  <c r="J96" i="10"/>
  <c r="D96" i="10"/>
  <c r="C95" i="10"/>
  <c r="J74" i="10"/>
  <c r="H74" i="10"/>
  <c r="D74" i="10"/>
  <c r="L74" i="10"/>
  <c r="C73" i="10"/>
  <c r="O52" i="10"/>
  <c r="H52" i="10"/>
  <c r="F52" i="10"/>
  <c r="D52" i="10"/>
  <c r="L52" i="10"/>
  <c r="C51" i="10"/>
  <c r="O30" i="10"/>
  <c r="N30" i="10"/>
  <c r="F30" i="10"/>
  <c r="D30" i="10"/>
  <c r="C29" i="10"/>
  <c r="L8" i="10"/>
  <c r="D8" i="10"/>
  <c r="C7" i="10"/>
  <c r="P8" i="9"/>
  <c r="S8" i="9"/>
  <c r="O272" i="8"/>
  <c r="J272" i="8"/>
  <c r="H272" i="8"/>
  <c r="F272" i="8"/>
  <c r="D272" i="8"/>
  <c r="N272" i="8"/>
  <c r="L272" i="8"/>
  <c r="C271" i="8"/>
  <c r="B270" i="8"/>
  <c r="O250" i="8"/>
  <c r="J250" i="8"/>
  <c r="H250" i="8"/>
  <c r="F250" i="8"/>
  <c r="D250" i="8"/>
  <c r="N250" i="8"/>
  <c r="L250" i="8"/>
  <c r="C249" i="8"/>
  <c r="B248" i="8"/>
  <c r="O228" i="8"/>
  <c r="J228" i="8"/>
  <c r="H228" i="8"/>
  <c r="F228" i="8"/>
  <c r="D228" i="8"/>
  <c r="N228" i="8"/>
  <c r="L228" i="8"/>
  <c r="C227" i="8"/>
  <c r="B226" i="8"/>
  <c r="O206" i="8"/>
  <c r="J206" i="8"/>
  <c r="H206" i="8"/>
  <c r="F206" i="8"/>
  <c r="D206" i="8"/>
  <c r="N206" i="8"/>
  <c r="L206" i="8"/>
  <c r="C205" i="8"/>
  <c r="B204" i="8"/>
  <c r="O184" i="8"/>
  <c r="H184" i="8"/>
  <c r="F184" i="8"/>
  <c r="D184" i="8"/>
  <c r="N184" i="8"/>
  <c r="L184" i="8"/>
  <c r="J184" i="8"/>
  <c r="C183" i="8"/>
  <c r="B182" i="8"/>
  <c r="O162" i="8"/>
  <c r="H162" i="8"/>
  <c r="F162" i="8"/>
  <c r="D162" i="8"/>
  <c r="N162" i="8"/>
  <c r="L162" i="8"/>
  <c r="J162" i="8"/>
  <c r="C161" i="8"/>
  <c r="B160" i="8"/>
  <c r="O140" i="8"/>
  <c r="H140" i="8"/>
  <c r="F140" i="8"/>
  <c r="D140" i="8"/>
  <c r="N140" i="8"/>
  <c r="L140" i="8"/>
  <c r="J140" i="8"/>
  <c r="C139" i="8"/>
  <c r="B138" i="8"/>
  <c r="O118" i="8"/>
  <c r="H118" i="8"/>
  <c r="F118" i="8"/>
  <c r="D118" i="8"/>
  <c r="N118" i="8"/>
  <c r="L118" i="8"/>
  <c r="J118" i="8"/>
  <c r="C117" i="8"/>
  <c r="B116" i="8"/>
  <c r="O96" i="8"/>
  <c r="H96" i="8"/>
  <c r="F96" i="8"/>
  <c r="D96" i="8"/>
  <c r="N96" i="8"/>
  <c r="L96" i="8"/>
  <c r="J96" i="8"/>
  <c r="C95" i="8"/>
  <c r="L74" i="8"/>
  <c r="H74" i="8"/>
  <c r="F74" i="8"/>
  <c r="D74" i="8"/>
  <c r="C73" i="8"/>
  <c r="J52" i="8"/>
  <c r="F52" i="8"/>
  <c r="D52" i="8"/>
  <c r="C51" i="8"/>
  <c r="O30" i="8"/>
  <c r="H30" i="8"/>
  <c r="D30" i="8"/>
  <c r="N30" i="8"/>
  <c r="L30" i="8"/>
  <c r="J30" i="8"/>
  <c r="F30" i="8"/>
  <c r="C29" i="8"/>
  <c r="O8" i="8"/>
  <c r="N8" i="8"/>
  <c r="F8" i="8"/>
  <c r="D8" i="8"/>
  <c r="L8" i="8"/>
  <c r="J8" i="8"/>
  <c r="H8" i="8"/>
  <c r="C7" i="8"/>
  <c r="W6" i="6"/>
  <c r="T6" i="6"/>
  <c r="S6" i="6"/>
  <c r="K6" i="6"/>
  <c r="B3" i="6"/>
  <c r="W6" i="5"/>
  <c r="T6" i="5"/>
  <c r="B3" i="5"/>
  <c r="L152" i="3"/>
  <c r="K152" i="3"/>
  <c r="J152" i="3"/>
  <c r="L79" i="3"/>
  <c r="K79" i="3"/>
  <c r="J79" i="3"/>
  <c r="K6" i="3"/>
  <c r="J6" i="3"/>
  <c r="M6" i="3"/>
  <c r="N56" i="2"/>
  <c r="L56" i="2"/>
  <c r="M56" i="2"/>
  <c r="N31" i="2"/>
  <c r="N6" i="2"/>
  <c r="L6" i="2"/>
  <c r="J6" i="2"/>
  <c r="B39" i="1"/>
  <c r="B38" i="1"/>
  <c r="B37" i="1"/>
  <c r="M2" i="1"/>
  <c r="L47" i="2" l="1"/>
  <c r="N47" i="2"/>
  <c r="M47" i="2"/>
  <c r="E42" i="2"/>
  <c r="J38" i="10"/>
  <c r="O56" i="8"/>
  <c r="I17" i="2"/>
  <c r="N14" i="2"/>
  <c r="H119" i="3"/>
  <c r="W46" i="6"/>
  <c r="V46" i="6"/>
  <c r="U46" i="6"/>
  <c r="T46" i="6"/>
  <c r="S46" i="6"/>
  <c r="M48" i="6"/>
  <c r="K48" i="6"/>
  <c r="I48" i="6"/>
  <c r="F10" i="8"/>
  <c r="J61" i="8"/>
  <c r="L14" i="10"/>
  <c r="H21" i="10"/>
  <c r="D33" i="11"/>
  <c r="W31" i="12"/>
  <c r="Z14" i="13"/>
  <c r="X14" i="13"/>
  <c r="M79" i="13"/>
  <c r="J51" i="3"/>
  <c r="K51" i="3"/>
  <c r="M51" i="3"/>
  <c r="L51" i="3"/>
  <c r="L66" i="3"/>
  <c r="J66" i="3"/>
  <c r="N66" i="3"/>
  <c r="M66" i="3"/>
  <c r="K66" i="3"/>
  <c r="M67" i="3"/>
  <c r="J67" i="3"/>
  <c r="K67" i="3"/>
  <c r="N67" i="3"/>
  <c r="L67" i="3"/>
  <c r="L92" i="3"/>
  <c r="J92" i="3"/>
  <c r="N92" i="3"/>
  <c r="M92" i="3"/>
  <c r="K92" i="3"/>
  <c r="M93" i="3"/>
  <c r="J93" i="3"/>
  <c r="K93" i="3"/>
  <c r="N93" i="3"/>
  <c r="L93" i="3"/>
  <c r="E113" i="3"/>
  <c r="H114" i="3"/>
  <c r="G118" i="3"/>
  <c r="L108" i="3"/>
  <c r="K108" i="3"/>
  <c r="J108" i="3"/>
  <c r="N108" i="3"/>
  <c r="M108" i="3"/>
  <c r="I119" i="3"/>
  <c r="H123" i="3"/>
  <c r="N141" i="3"/>
  <c r="N157" i="3"/>
  <c r="L157" i="3"/>
  <c r="K157" i="3"/>
  <c r="J157" i="3"/>
  <c r="M157" i="3"/>
  <c r="L165" i="3"/>
  <c r="K165" i="3"/>
  <c r="J165" i="3"/>
  <c r="M165" i="3"/>
  <c r="L173" i="3"/>
  <c r="K173" i="3"/>
  <c r="J173" i="3"/>
  <c r="M173" i="3"/>
  <c r="E186" i="3"/>
  <c r="N181" i="3"/>
  <c r="L181" i="3"/>
  <c r="K181" i="3"/>
  <c r="I192" i="3"/>
  <c r="J181" i="3"/>
  <c r="M181" i="3"/>
  <c r="E194" i="3"/>
  <c r="N212" i="3"/>
  <c r="L212" i="3"/>
  <c r="K212" i="3"/>
  <c r="J212" i="3"/>
  <c r="M212" i="3"/>
  <c r="W36" i="5"/>
  <c r="V36" i="5"/>
  <c r="U36" i="5"/>
  <c r="T36" i="5"/>
  <c r="S36" i="5"/>
  <c r="W43" i="6"/>
  <c r="V43" i="6"/>
  <c r="U43" i="6"/>
  <c r="T43" i="6"/>
  <c r="S43" i="6"/>
  <c r="K45" i="6"/>
  <c r="I45" i="6"/>
  <c r="F13" i="8"/>
  <c r="L15" i="8"/>
  <c r="J33" i="8"/>
  <c r="H43" i="8"/>
  <c r="L59" i="8"/>
  <c r="F56" i="8"/>
  <c r="L58" i="8"/>
  <c r="K49" i="2"/>
  <c r="N49" i="2"/>
  <c r="J49" i="2"/>
  <c r="N27" i="3"/>
  <c r="M27" i="3"/>
  <c r="K27" i="3"/>
  <c r="L27" i="3"/>
  <c r="J27" i="3"/>
  <c r="K94" i="3"/>
  <c r="L94" i="3"/>
  <c r="N94" i="3"/>
  <c r="M94" i="3"/>
  <c r="J94" i="3"/>
  <c r="N137" i="3"/>
  <c r="W39" i="5"/>
  <c r="V39" i="5"/>
  <c r="T39" i="5"/>
  <c r="W8" i="6"/>
  <c r="V8" i="6"/>
  <c r="U8" i="6"/>
  <c r="T8" i="6"/>
  <c r="S8" i="6"/>
  <c r="N35" i="2"/>
  <c r="M35" i="2"/>
  <c r="L35" i="2"/>
  <c r="E68" i="2"/>
  <c r="N24" i="3"/>
  <c r="M24" i="3"/>
  <c r="L24" i="3"/>
  <c r="K24" i="3"/>
  <c r="J24" i="3"/>
  <c r="M40" i="3"/>
  <c r="L40" i="3"/>
  <c r="K40" i="3"/>
  <c r="J40" i="3"/>
  <c r="G122" i="3"/>
  <c r="W22" i="6"/>
  <c r="V22" i="6"/>
  <c r="U22" i="6"/>
  <c r="T22" i="6"/>
  <c r="S22" i="6"/>
  <c r="F18" i="8"/>
  <c r="D53" i="11"/>
  <c r="K72" i="14"/>
  <c r="J72" i="14"/>
  <c r="I72" i="14"/>
  <c r="M41" i="3"/>
  <c r="L41" i="3"/>
  <c r="K41" i="3"/>
  <c r="J41" i="3"/>
  <c r="J43" i="3"/>
  <c r="M43" i="3"/>
  <c r="L43" i="3"/>
  <c r="K43" i="3"/>
  <c r="M56" i="3"/>
  <c r="J56" i="3"/>
  <c r="L56" i="3"/>
  <c r="K56" i="3"/>
  <c r="L62" i="3"/>
  <c r="N62" i="3"/>
  <c r="M62" i="3"/>
  <c r="K62" i="3"/>
  <c r="J62" i="3"/>
  <c r="M63" i="3"/>
  <c r="J63" i="3"/>
  <c r="N63" i="3"/>
  <c r="L63" i="3"/>
  <c r="K63" i="3"/>
  <c r="L88" i="3"/>
  <c r="N88" i="3"/>
  <c r="M88" i="3"/>
  <c r="K88" i="3"/>
  <c r="J88" i="3"/>
  <c r="M89" i="3"/>
  <c r="J89" i="3"/>
  <c r="N89" i="3"/>
  <c r="L89" i="3"/>
  <c r="K89" i="3"/>
  <c r="K102" i="3"/>
  <c r="I113" i="3"/>
  <c r="N102" i="3"/>
  <c r="M102" i="3"/>
  <c r="L102" i="3"/>
  <c r="J102" i="3"/>
  <c r="F117" i="3"/>
  <c r="E121" i="3"/>
  <c r="H122" i="3"/>
  <c r="N159" i="3"/>
  <c r="M159" i="3"/>
  <c r="L159" i="3"/>
  <c r="M167" i="3"/>
  <c r="L167" i="3"/>
  <c r="I186" i="3"/>
  <c r="N175" i="3"/>
  <c r="M175" i="3"/>
  <c r="L175" i="3"/>
  <c r="E188" i="3"/>
  <c r="I194" i="3"/>
  <c r="N183" i="3"/>
  <c r="M183" i="3"/>
  <c r="L183" i="3"/>
  <c r="E196" i="3"/>
  <c r="N214" i="3"/>
  <c r="M214" i="3"/>
  <c r="L214" i="3"/>
  <c r="W44" i="5"/>
  <c r="V44" i="5"/>
  <c r="U44" i="5"/>
  <c r="T44" i="5"/>
  <c r="S44" i="5"/>
  <c r="U49" i="6"/>
  <c r="S49" i="6"/>
  <c r="U19" i="6"/>
  <c r="S19" i="6"/>
  <c r="K21" i="6"/>
  <c r="I21" i="6"/>
  <c r="V51" i="6"/>
  <c r="U51" i="6"/>
  <c r="T51" i="6"/>
  <c r="S51" i="6"/>
  <c r="O13" i="8"/>
  <c r="N13" i="8"/>
  <c r="F21" i="8"/>
  <c r="L31" i="8"/>
  <c r="J41" i="8"/>
  <c r="H54" i="8"/>
  <c r="F64" i="8"/>
  <c r="G9" i="9"/>
  <c r="G14" i="9"/>
  <c r="O53" i="10"/>
  <c r="L63" i="10"/>
  <c r="A11" i="12"/>
  <c r="N38" i="2"/>
  <c r="N58" i="2"/>
  <c r="M58" i="2"/>
  <c r="L58" i="2"/>
  <c r="N7" i="3"/>
  <c r="M7" i="3"/>
  <c r="L7" i="3"/>
  <c r="K7" i="3"/>
  <c r="J7" i="3"/>
  <c r="N35" i="3"/>
  <c r="M35" i="3"/>
  <c r="L35" i="3"/>
  <c r="K35" i="3"/>
  <c r="J35" i="3"/>
  <c r="K58" i="3"/>
  <c r="M58" i="3"/>
  <c r="L58" i="3"/>
  <c r="J58" i="3"/>
  <c r="F123" i="3"/>
  <c r="N7" i="2"/>
  <c r="M7" i="2"/>
  <c r="L7" i="2"/>
  <c r="N15" i="2"/>
  <c r="I18" i="2"/>
  <c r="M15" i="2"/>
  <c r="L15" i="2"/>
  <c r="G43" i="2"/>
  <c r="N59" i="2"/>
  <c r="M59" i="2"/>
  <c r="L59" i="2"/>
  <c r="N63" i="2"/>
  <c r="N8" i="3"/>
  <c r="M8" i="3"/>
  <c r="L8" i="3"/>
  <c r="K8" i="3"/>
  <c r="J8" i="3"/>
  <c r="N20" i="3"/>
  <c r="M20" i="3"/>
  <c r="L20" i="3"/>
  <c r="K20" i="3"/>
  <c r="J20" i="3"/>
  <c r="L112" i="3"/>
  <c r="K112" i="3"/>
  <c r="N112" i="3"/>
  <c r="M112" i="3"/>
  <c r="I123" i="3"/>
  <c r="J112" i="3"/>
  <c r="L20" i="8"/>
  <c r="L61" i="8"/>
  <c r="E19" i="9"/>
  <c r="W15" i="12"/>
  <c r="L8" i="2"/>
  <c r="M8" i="2"/>
  <c r="N8" i="2"/>
  <c r="L32" i="2"/>
  <c r="M32" i="2"/>
  <c r="N32" i="2"/>
  <c r="L9" i="3"/>
  <c r="K9" i="3"/>
  <c r="J9" i="3"/>
  <c r="N9" i="3"/>
  <c r="M9" i="3"/>
  <c r="L13" i="3"/>
  <c r="K13" i="3"/>
  <c r="J13" i="3"/>
  <c r="M13" i="3"/>
  <c r="N13" i="3"/>
  <c r="L17" i="3"/>
  <c r="M17" i="3"/>
  <c r="K17" i="3"/>
  <c r="J17" i="3"/>
  <c r="N17" i="3"/>
  <c r="L21" i="3"/>
  <c r="K21" i="3"/>
  <c r="M21" i="3"/>
  <c r="J21" i="3"/>
  <c r="N21" i="3"/>
  <c r="L25" i="3"/>
  <c r="K25" i="3"/>
  <c r="J25" i="3"/>
  <c r="N25" i="3"/>
  <c r="M25" i="3"/>
  <c r="L29" i="3"/>
  <c r="K29" i="3"/>
  <c r="J29" i="3"/>
  <c r="M29" i="3"/>
  <c r="N29" i="3"/>
  <c r="L33" i="3"/>
  <c r="K33" i="3"/>
  <c r="J33" i="3"/>
  <c r="M33" i="3"/>
  <c r="N33" i="3"/>
  <c r="L37" i="3"/>
  <c r="K37" i="3"/>
  <c r="J37" i="3"/>
  <c r="N37" i="3"/>
  <c r="M37" i="3"/>
  <c r="K42" i="3"/>
  <c r="M42" i="3"/>
  <c r="L42" i="3"/>
  <c r="J42" i="3"/>
  <c r="K55" i="3"/>
  <c r="M55" i="3"/>
  <c r="L55" i="3"/>
  <c r="J55" i="3"/>
  <c r="M61" i="3"/>
  <c r="L61" i="3"/>
  <c r="K61" i="3"/>
  <c r="J61" i="3"/>
  <c r="K86" i="3"/>
  <c r="M86" i="3"/>
  <c r="N86" i="3"/>
  <c r="L86" i="3"/>
  <c r="J86" i="3"/>
  <c r="F116" i="3"/>
  <c r="I117" i="3"/>
  <c r="K106" i="3"/>
  <c r="M106" i="3"/>
  <c r="L106" i="3"/>
  <c r="J106" i="3"/>
  <c r="N106" i="3"/>
  <c r="F121" i="3"/>
  <c r="L135" i="3"/>
  <c r="K135" i="3"/>
  <c r="N135" i="3"/>
  <c r="M135" i="3"/>
  <c r="J135" i="3"/>
  <c r="V23" i="5"/>
  <c r="T23" i="5"/>
  <c r="M51" i="6"/>
  <c r="V30" i="6"/>
  <c r="U30" i="6"/>
  <c r="T30" i="6"/>
  <c r="S30" i="6"/>
  <c r="M32" i="6"/>
  <c r="H16" i="8"/>
  <c r="F32" i="8"/>
  <c r="L34" i="8"/>
  <c r="H76" i="8"/>
  <c r="L108" i="8"/>
  <c r="G10" i="9"/>
  <c r="I15" i="9"/>
  <c r="I20" i="9"/>
  <c r="H43" i="10"/>
  <c r="N10" i="2"/>
  <c r="N11" i="3"/>
  <c r="M11" i="3"/>
  <c r="L11" i="3"/>
  <c r="K11" i="3"/>
  <c r="J11" i="3"/>
  <c r="W9" i="5"/>
  <c r="V9" i="5"/>
  <c r="T9" i="5"/>
  <c r="L12" i="8"/>
  <c r="N11" i="2"/>
  <c r="M11" i="2"/>
  <c r="L11" i="2"/>
  <c r="N22" i="2"/>
  <c r="M22" i="2"/>
  <c r="L22" i="2"/>
  <c r="N32" i="3"/>
  <c r="M32" i="3"/>
  <c r="L32" i="3"/>
  <c r="K32" i="3"/>
  <c r="J32" i="3"/>
  <c r="K50" i="3"/>
  <c r="M50" i="3"/>
  <c r="L50" i="3"/>
  <c r="J50" i="3"/>
  <c r="K90" i="3"/>
  <c r="N90" i="3"/>
  <c r="M90" i="3"/>
  <c r="L90" i="3"/>
  <c r="J90" i="3"/>
  <c r="F113" i="3"/>
  <c r="F194" i="3"/>
  <c r="W7" i="5"/>
  <c r="M48" i="3"/>
  <c r="J48" i="3"/>
  <c r="L48" i="3"/>
  <c r="K48" i="3"/>
  <c r="L54" i="3"/>
  <c r="K54" i="3"/>
  <c r="M54" i="3"/>
  <c r="J54" i="3"/>
  <c r="L84" i="3"/>
  <c r="K84" i="3"/>
  <c r="J84" i="3"/>
  <c r="N84" i="3"/>
  <c r="M84" i="3"/>
  <c r="M85" i="3"/>
  <c r="J85" i="3"/>
  <c r="L85" i="3"/>
  <c r="N85" i="3"/>
  <c r="K85" i="3"/>
  <c r="L100" i="3"/>
  <c r="K100" i="3"/>
  <c r="J100" i="3"/>
  <c r="M100" i="3"/>
  <c r="N100" i="3"/>
  <c r="M101" i="3"/>
  <c r="J101" i="3"/>
  <c r="L101" i="3"/>
  <c r="K101" i="3"/>
  <c r="N101" i="3"/>
  <c r="E115" i="3"/>
  <c r="G116" i="3"/>
  <c r="F120" i="3"/>
  <c r="K110" i="3"/>
  <c r="I121" i="3"/>
  <c r="L110" i="3"/>
  <c r="J110" i="3"/>
  <c r="N110" i="3"/>
  <c r="M110" i="3"/>
  <c r="L139" i="3"/>
  <c r="M139" i="3"/>
  <c r="N139" i="3"/>
  <c r="N143" i="3"/>
  <c r="K143" i="3"/>
  <c r="J143" i="3"/>
  <c r="N153" i="3"/>
  <c r="L153" i="3"/>
  <c r="K153" i="3"/>
  <c r="M153" i="3"/>
  <c r="J153" i="3"/>
  <c r="N161" i="3"/>
  <c r="L161" i="3"/>
  <c r="K161" i="3"/>
  <c r="M161" i="3"/>
  <c r="J161" i="3"/>
  <c r="L169" i="3"/>
  <c r="K169" i="3"/>
  <c r="M169" i="3"/>
  <c r="J169" i="3"/>
  <c r="N177" i="3"/>
  <c r="L177" i="3"/>
  <c r="K177" i="3"/>
  <c r="M177" i="3"/>
  <c r="J177" i="3"/>
  <c r="I188" i="3"/>
  <c r="E190" i="3"/>
  <c r="N185" i="3"/>
  <c r="L185" i="3"/>
  <c r="K185" i="3"/>
  <c r="I196" i="3"/>
  <c r="M185" i="3"/>
  <c r="J185" i="3"/>
  <c r="N208" i="3"/>
  <c r="L208" i="3"/>
  <c r="K208" i="3"/>
  <c r="M208" i="3"/>
  <c r="J208" i="3"/>
  <c r="N216" i="3"/>
  <c r="L216" i="3"/>
  <c r="K216" i="3"/>
  <c r="M216" i="3"/>
  <c r="J216" i="3"/>
  <c r="T8" i="5"/>
  <c r="V8" i="5"/>
  <c r="W8" i="5"/>
  <c r="W15" i="5"/>
  <c r="V20" i="5"/>
  <c r="T20" i="5"/>
  <c r="V52" i="5"/>
  <c r="T52" i="5"/>
  <c r="V27" i="6"/>
  <c r="U27" i="6"/>
  <c r="T27" i="6"/>
  <c r="S27" i="6"/>
  <c r="M29" i="6"/>
  <c r="K29" i="6"/>
  <c r="I29" i="6"/>
  <c r="J9" i="8"/>
  <c r="F37" i="8"/>
  <c r="L39" i="8"/>
  <c r="H62" i="8"/>
  <c r="J75" i="8"/>
  <c r="F75" i="8"/>
  <c r="L20" i="10"/>
  <c r="F31" i="10"/>
  <c r="D78" i="11"/>
  <c r="E135" i="14"/>
  <c r="N34" i="2"/>
  <c r="K72" i="2"/>
  <c r="N72" i="2"/>
  <c r="J72" i="2"/>
  <c r="K19" i="3"/>
  <c r="N19" i="3"/>
  <c r="M19" i="3"/>
  <c r="L19" i="3"/>
  <c r="J19" i="3"/>
  <c r="N39" i="3"/>
  <c r="K39" i="3"/>
  <c r="M39" i="3"/>
  <c r="L39" i="3"/>
  <c r="J39" i="3"/>
  <c r="G114" i="3"/>
  <c r="N73" i="2"/>
  <c r="M73" i="2"/>
  <c r="L73" i="2"/>
  <c r="N12" i="3"/>
  <c r="M12" i="3"/>
  <c r="L12" i="3"/>
  <c r="K12" i="3"/>
  <c r="J12" i="3"/>
  <c r="N28" i="3"/>
  <c r="M28" i="3"/>
  <c r="L28" i="3"/>
  <c r="K28" i="3"/>
  <c r="J28" i="3"/>
  <c r="N36" i="3"/>
  <c r="M36" i="3"/>
  <c r="L36" i="3"/>
  <c r="K36" i="3"/>
  <c r="J36" i="3"/>
  <c r="E117" i="3"/>
  <c r="F186" i="3"/>
  <c r="V16" i="6"/>
  <c r="U16" i="6"/>
  <c r="T16" i="6"/>
  <c r="S16" i="6"/>
  <c r="O10" i="8"/>
  <c r="N10" i="8"/>
  <c r="J36" i="8"/>
  <c r="X44" i="12"/>
  <c r="N13" i="2"/>
  <c r="M13" i="2"/>
  <c r="L13" i="2"/>
  <c r="M24" i="2"/>
  <c r="N24" i="2"/>
  <c r="L24" i="2"/>
  <c r="M33" i="2"/>
  <c r="N33" i="2"/>
  <c r="L33" i="2"/>
  <c r="M37" i="2"/>
  <c r="N37" i="2"/>
  <c r="L37" i="2"/>
  <c r="M41" i="2"/>
  <c r="L41" i="2"/>
  <c r="M48" i="2"/>
  <c r="N48" i="2"/>
  <c r="L48" i="2"/>
  <c r="M57" i="2"/>
  <c r="N57" i="2"/>
  <c r="L57" i="2"/>
  <c r="J10" i="3"/>
  <c r="M10" i="3"/>
  <c r="N10" i="3"/>
  <c r="L10" i="3"/>
  <c r="K10" i="3"/>
  <c r="J14" i="3"/>
  <c r="K14" i="3"/>
  <c r="M14" i="3"/>
  <c r="N14" i="3"/>
  <c r="L14" i="3"/>
  <c r="J18" i="3"/>
  <c r="M18" i="3"/>
  <c r="K18" i="3"/>
  <c r="N18" i="3"/>
  <c r="L18" i="3"/>
  <c r="J22" i="3"/>
  <c r="M22" i="3"/>
  <c r="K22" i="3"/>
  <c r="N22" i="3"/>
  <c r="L22" i="3"/>
  <c r="J26" i="3"/>
  <c r="M26" i="3"/>
  <c r="K26" i="3"/>
  <c r="N26" i="3"/>
  <c r="L26" i="3"/>
  <c r="J30" i="3"/>
  <c r="M30" i="3"/>
  <c r="K30" i="3"/>
  <c r="N30" i="3"/>
  <c r="L30" i="3"/>
  <c r="J34" i="3"/>
  <c r="M34" i="3"/>
  <c r="N34" i="3"/>
  <c r="L34" i="3"/>
  <c r="K34" i="3"/>
  <c r="J38" i="3"/>
  <c r="K38" i="3"/>
  <c r="M38" i="3"/>
  <c r="N38" i="3"/>
  <c r="L38" i="3"/>
  <c r="K47" i="3"/>
  <c r="J47" i="3"/>
  <c r="M47" i="3"/>
  <c r="L47" i="3"/>
  <c r="M53" i="3"/>
  <c r="J53" i="3"/>
  <c r="K53" i="3"/>
  <c r="L53" i="3"/>
  <c r="K72" i="3"/>
  <c r="J72" i="3"/>
  <c r="L72" i="3"/>
  <c r="N72" i="3"/>
  <c r="M72" i="3"/>
  <c r="K82" i="3"/>
  <c r="J82" i="3"/>
  <c r="L82" i="3"/>
  <c r="N82" i="3"/>
  <c r="M82" i="3"/>
  <c r="K98" i="3"/>
  <c r="J98" i="3"/>
  <c r="N98" i="3"/>
  <c r="L98" i="3"/>
  <c r="M98" i="3"/>
  <c r="F115" i="3"/>
  <c r="H116" i="3"/>
  <c r="E119" i="3"/>
  <c r="G120" i="3"/>
  <c r="F190" i="3"/>
  <c r="V31" i="5"/>
  <c r="T31" i="5"/>
  <c r="V38" i="6"/>
  <c r="U38" i="6"/>
  <c r="T38" i="6"/>
  <c r="S38" i="6"/>
  <c r="J14" i="8"/>
  <c r="O32" i="8"/>
  <c r="N32" i="8"/>
  <c r="F40" i="8"/>
  <c r="L42" i="8"/>
  <c r="F65" i="8"/>
  <c r="H65" i="8"/>
  <c r="F98" i="8"/>
  <c r="M11" i="9"/>
  <c r="M16" i="9"/>
  <c r="D9" i="11"/>
  <c r="N30" i="12"/>
  <c r="W47" i="12"/>
  <c r="M42" i="13"/>
  <c r="M20" i="2"/>
  <c r="K20" i="2"/>
  <c r="L20" i="2"/>
  <c r="J20" i="2"/>
  <c r="E67" i="2"/>
  <c r="N15" i="3"/>
  <c r="M15" i="3"/>
  <c r="K15" i="3"/>
  <c r="L15" i="3"/>
  <c r="J15" i="3"/>
  <c r="K23" i="3"/>
  <c r="N23" i="3"/>
  <c r="M23" i="3"/>
  <c r="L23" i="3"/>
  <c r="J23" i="3"/>
  <c r="K31" i="3"/>
  <c r="N31" i="3"/>
  <c r="M31" i="3"/>
  <c r="L31" i="3"/>
  <c r="J31" i="3"/>
  <c r="M45" i="3"/>
  <c r="K45" i="3"/>
  <c r="L45" i="3"/>
  <c r="J45" i="3"/>
  <c r="K68" i="3"/>
  <c r="N68" i="3"/>
  <c r="L68" i="3"/>
  <c r="M68" i="3"/>
  <c r="J68" i="3"/>
  <c r="L104" i="3"/>
  <c r="K104" i="3"/>
  <c r="M104" i="3"/>
  <c r="I115" i="3"/>
  <c r="N104" i="3"/>
  <c r="J104" i="3"/>
  <c r="K10" i="6"/>
  <c r="I10" i="6"/>
  <c r="I42" i="2"/>
  <c r="N39" i="2"/>
  <c r="M39" i="2"/>
  <c r="L39" i="2"/>
  <c r="G67" i="2"/>
  <c r="N16" i="3"/>
  <c r="M16" i="3"/>
  <c r="L16" i="3"/>
  <c r="K16" i="3"/>
  <c r="J16" i="3"/>
  <c r="K64" i="3"/>
  <c r="N64" i="3"/>
  <c r="M64" i="3"/>
  <c r="L64" i="3"/>
  <c r="J64" i="3"/>
  <c r="H118" i="3"/>
  <c r="M17" i="5"/>
  <c r="W47" i="5"/>
  <c r="V47" i="5"/>
  <c r="T47" i="5"/>
  <c r="L100" i="8"/>
  <c r="W9" i="12"/>
  <c r="M9" i="2"/>
  <c r="N9" i="2"/>
  <c r="L9" i="2"/>
  <c r="E18" i="2"/>
  <c r="L46" i="3"/>
  <c r="M46" i="3"/>
  <c r="J46" i="3"/>
  <c r="K46" i="3"/>
  <c r="J59" i="3"/>
  <c r="M59" i="3"/>
  <c r="L59" i="3"/>
  <c r="K59" i="3"/>
  <c r="L70" i="3"/>
  <c r="M70" i="3"/>
  <c r="N70" i="3"/>
  <c r="K70" i="3"/>
  <c r="J70" i="3"/>
  <c r="M71" i="3"/>
  <c r="J71" i="3"/>
  <c r="N71" i="3"/>
  <c r="K71" i="3"/>
  <c r="L71" i="3"/>
  <c r="N142" i="3"/>
  <c r="L80" i="3"/>
  <c r="M80" i="3"/>
  <c r="J80" i="3"/>
  <c r="N80" i="3"/>
  <c r="K80" i="3"/>
  <c r="M81" i="3"/>
  <c r="J81" i="3"/>
  <c r="K81" i="3"/>
  <c r="N81" i="3"/>
  <c r="L81" i="3"/>
  <c r="L96" i="3"/>
  <c r="M96" i="3"/>
  <c r="N96" i="3"/>
  <c r="J96" i="3"/>
  <c r="K96" i="3"/>
  <c r="M97" i="3"/>
  <c r="J97" i="3"/>
  <c r="N97" i="3"/>
  <c r="K97" i="3"/>
  <c r="L97" i="3"/>
  <c r="H115" i="3"/>
  <c r="F119" i="3"/>
  <c r="H120" i="3"/>
  <c r="E123" i="3"/>
  <c r="N145" i="3"/>
  <c r="N215" i="3"/>
  <c r="K215" i="3"/>
  <c r="J215" i="3"/>
  <c r="N155" i="3"/>
  <c r="M155" i="3"/>
  <c r="L155" i="3"/>
  <c r="N163" i="3"/>
  <c r="L163" i="3"/>
  <c r="M163" i="3"/>
  <c r="L171" i="3"/>
  <c r="M171" i="3"/>
  <c r="I190" i="3"/>
  <c r="N179" i="3"/>
  <c r="M179" i="3"/>
  <c r="L179" i="3"/>
  <c r="E192" i="3"/>
  <c r="N210" i="3"/>
  <c r="L210" i="3"/>
  <c r="M210" i="3"/>
  <c r="N218" i="3"/>
  <c r="L218" i="3"/>
  <c r="M218" i="3"/>
  <c r="W12" i="5"/>
  <c r="T12" i="5"/>
  <c r="V12" i="5"/>
  <c r="V28" i="5"/>
  <c r="U28" i="5"/>
  <c r="T28" i="5"/>
  <c r="S28" i="5"/>
  <c r="W11" i="6"/>
  <c r="V11" i="6"/>
  <c r="U11" i="6"/>
  <c r="T11" i="6"/>
  <c r="S11" i="6"/>
  <c r="V35" i="6"/>
  <c r="U35" i="6"/>
  <c r="T35" i="6"/>
  <c r="S35" i="6"/>
  <c r="K37" i="6"/>
  <c r="I37" i="6"/>
  <c r="J17" i="8"/>
  <c r="H35" i="8"/>
  <c r="O37" i="8"/>
  <c r="N37" i="8"/>
  <c r="O76" i="8"/>
  <c r="F105" i="8"/>
  <c r="D98" i="11"/>
  <c r="M126" i="13"/>
  <c r="G113" i="3"/>
  <c r="E114" i="3"/>
  <c r="M105" i="3"/>
  <c r="J105" i="3"/>
  <c r="K105" i="3"/>
  <c r="L105" i="3"/>
  <c r="I116" i="3"/>
  <c r="N105" i="3"/>
  <c r="G117" i="3"/>
  <c r="E118" i="3"/>
  <c r="M109" i="3"/>
  <c r="J109" i="3"/>
  <c r="I120" i="3"/>
  <c r="K109" i="3"/>
  <c r="N109" i="3"/>
  <c r="L109" i="3"/>
  <c r="G121" i="3"/>
  <c r="E122" i="3"/>
  <c r="J136" i="3"/>
  <c r="N136" i="3"/>
  <c r="K136" i="3"/>
  <c r="N140" i="3"/>
  <c r="J144" i="3"/>
  <c r="N144" i="3"/>
  <c r="K144" i="3"/>
  <c r="J154" i="3"/>
  <c r="N154" i="3"/>
  <c r="K154" i="3"/>
  <c r="J158" i="3"/>
  <c r="K158" i="3"/>
  <c r="N158" i="3"/>
  <c r="J162" i="3"/>
  <c r="N162" i="3"/>
  <c r="K162" i="3"/>
  <c r="J166" i="3"/>
  <c r="K166" i="3"/>
  <c r="J170" i="3"/>
  <c r="K170" i="3"/>
  <c r="J174" i="3"/>
  <c r="K174" i="3"/>
  <c r="J178" i="3"/>
  <c r="N178" i="3"/>
  <c r="K178" i="3"/>
  <c r="J182" i="3"/>
  <c r="K182" i="3"/>
  <c r="N182" i="3"/>
  <c r="J209" i="3"/>
  <c r="N209" i="3"/>
  <c r="K209" i="3"/>
  <c r="J213" i="3"/>
  <c r="K213" i="3"/>
  <c r="N213" i="3"/>
  <c r="M217" i="3"/>
  <c r="L217" i="3"/>
  <c r="J217" i="3"/>
  <c r="N217" i="3"/>
  <c r="K217" i="3"/>
  <c r="L9" i="8"/>
  <c r="J11" i="8"/>
  <c r="H13" i="8"/>
  <c r="F15" i="8"/>
  <c r="O15" i="8"/>
  <c r="N15" i="8"/>
  <c r="L17" i="8"/>
  <c r="J19" i="8"/>
  <c r="H21" i="8"/>
  <c r="H32" i="8"/>
  <c r="F34" i="8"/>
  <c r="O34" i="8"/>
  <c r="N34" i="8"/>
  <c r="L36" i="8"/>
  <c r="J38" i="8"/>
  <c r="H40" i="8"/>
  <c r="F42" i="8"/>
  <c r="F53" i="8"/>
  <c r="J57" i="8"/>
  <c r="J65" i="8"/>
  <c r="H75" i="8"/>
  <c r="F76" i="8"/>
  <c r="J99" i="8"/>
  <c r="S11" i="9"/>
  <c r="R11" i="9"/>
  <c r="M20" i="9"/>
  <c r="L104" i="10"/>
  <c r="H59" i="10"/>
  <c r="D57" i="11"/>
  <c r="D102" i="11"/>
  <c r="J7" i="12"/>
  <c r="I7" i="12"/>
  <c r="W8" i="12"/>
  <c r="M16" i="13"/>
  <c r="K16" i="13"/>
  <c r="I16" i="13"/>
  <c r="M45" i="13"/>
  <c r="K45" i="13"/>
  <c r="I45" i="13"/>
  <c r="M92" i="13"/>
  <c r="C51" i="14"/>
  <c r="M93" i="15"/>
  <c r="L93" i="15"/>
  <c r="K93" i="15"/>
  <c r="J93" i="15"/>
  <c r="I93" i="15"/>
  <c r="L25" i="16"/>
  <c r="K25" i="16"/>
  <c r="J25" i="16"/>
  <c r="I25" i="16"/>
  <c r="G118" i="18"/>
  <c r="L49" i="3"/>
  <c r="M49" i="3"/>
  <c r="K49" i="3"/>
  <c r="J49" i="3"/>
  <c r="L57" i="3"/>
  <c r="M57" i="3"/>
  <c r="K57" i="3"/>
  <c r="J57" i="3"/>
  <c r="H113" i="3"/>
  <c r="F114" i="3"/>
  <c r="H117" i="3"/>
  <c r="F118" i="3"/>
  <c r="H121" i="3"/>
  <c r="F122" i="3"/>
  <c r="H10" i="8"/>
  <c r="O12" i="8"/>
  <c r="N12" i="8"/>
  <c r="L14" i="8"/>
  <c r="J16" i="8"/>
  <c r="H18" i="8"/>
  <c r="O31" i="8"/>
  <c r="N31" i="8"/>
  <c r="L33" i="8"/>
  <c r="J35" i="8"/>
  <c r="H37" i="8"/>
  <c r="L41" i="8"/>
  <c r="J43" i="8"/>
  <c r="L99" i="8"/>
  <c r="J102" i="8"/>
  <c r="P10" i="9"/>
  <c r="O10" i="9"/>
  <c r="G18" i="9"/>
  <c r="M19" i="9"/>
  <c r="F15" i="10"/>
  <c r="N102" i="10"/>
  <c r="O102" i="10"/>
  <c r="F34" i="10"/>
  <c r="H64" i="10"/>
  <c r="L87" i="10"/>
  <c r="D13" i="11"/>
  <c r="D37" i="11"/>
  <c r="D82" i="11"/>
  <c r="N26" i="12"/>
  <c r="W27" i="12"/>
  <c r="W43" i="12"/>
  <c r="Z10" i="13"/>
  <c r="Y10" i="13"/>
  <c r="X10" i="13"/>
  <c r="W10" i="13"/>
  <c r="M33" i="13"/>
  <c r="K141" i="14"/>
  <c r="J141" i="14"/>
  <c r="I141" i="14"/>
  <c r="H149" i="14"/>
  <c r="M118" i="15"/>
  <c r="L118" i="15"/>
  <c r="K118" i="15"/>
  <c r="J118" i="15"/>
  <c r="I118" i="15"/>
  <c r="K118" i="16"/>
  <c r="J118" i="16"/>
  <c r="I118" i="16"/>
  <c r="L118" i="16"/>
  <c r="AA27" i="18"/>
  <c r="Z27" i="18"/>
  <c r="T16" i="5"/>
  <c r="V16" i="5"/>
  <c r="W16" i="5"/>
  <c r="T19" i="5"/>
  <c r="V19" i="5"/>
  <c r="T27" i="5"/>
  <c r="V27" i="5"/>
  <c r="T35" i="5"/>
  <c r="V35" i="5"/>
  <c r="T43" i="5"/>
  <c r="W43" i="5"/>
  <c r="V43" i="5"/>
  <c r="T7" i="6"/>
  <c r="W7" i="6"/>
  <c r="V7" i="6"/>
  <c r="F9" i="8"/>
  <c r="O9" i="8"/>
  <c r="N9" i="8"/>
  <c r="L11" i="8"/>
  <c r="J13" i="8"/>
  <c r="H15" i="8"/>
  <c r="F17" i="8"/>
  <c r="L19" i="8"/>
  <c r="J21" i="8"/>
  <c r="J32" i="8"/>
  <c r="H34" i="8"/>
  <c r="F36" i="8"/>
  <c r="O36" i="8"/>
  <c r="N36" i="8"/>
  <c r="L38" i="8"/>
  <c r="J40" i="8"/>
  <c r="H42" i="8"/>
  <c r="J87" i="8"/>
  <c r="J98" i="8"/>
  <c r="L107" i="8"/>
  <c r="P9" i="9"/>
  <c r="O9" i="9"/>
  <c r="E12" i="9"/>
  <c r="P14" i="9"/>
  <c r="O14" i="9"/>
  <c r="S15" i="9"/>
  <c r="R15" i="9"/>
  <c r="G17" i="9"/>
  <c r="F20" i="10"/>
  <c r="O31" i="10"/>
  <c r="J57" i="10"/>
  <c r="J87" i="10"/>
  <c r="D61" i="11"/>
  <c r="D106" i="11"/>
  <c r="W14" i="12"/>
  <c r="M12" i="13"/>
  <c r="M37" i="13"/>
  <c r="M57" i="13"/>
  <c r="K81" i="14"/>
  <c r="J81" i="14"/>
  <c r="I81" i="14"/>
  <c r="M24" i="15"/>
  <c r="L24" i="15"/>
  <c r="K24" i="15"/>
  <c r="J24" i="15"/>
  <c r="I24" i="15"/>
  <c r="F79" i="17"/>
  <c r="F188" i="3"/>
  <c r="F192" i="3"/>
  <c r="F196" i="3"/>
  <c r="W13" i="5"/>
  <c r="V13" i="5"/>
  <c r="T13" i="5"/>
  <c r="T24" i="5"/>
  <c r="V24" i="5"/>
  <c r="J10" i="8"/>
  <c r="F14" i="8"/>
  <c r="O14" i="8"/>
  <c r="N14" i="8"/>
  <c r="L16" i="8"/>
  <c r="J18" i="8"/>
  <c r="F33" i="8"/>
  <c r="O33" i="8"/>
  <c r="N33" i="8"/>
  <c r="L35" i="8"/>
  <c r="J37" i="8"/>
  <c r="F41" i="8"/>
  <c r="L43" i="8"/>
  <c r="H87" i="8"/>
  <c r="O98" i="8"/>
  <c r="N98" i="8"/>
  <c r="O102" i="8"/>
  <c r="N102" i="8"/>
  <c r="F106" i="8"/>
  <c r="J109" i="8"/>
  <c r="E11" i="9"/>
  <c r="I12" i="9"/>
  <c r="S14" i="9"/>
  <c r="R14" i="9"/>
  <c r="E16" i="9"/>
  <c r="S19" i="9"/>
  <c r="R19" i="9"/>
  <c r="H32" i="10"/>
  <c r="O34" i="10"/>
  <c r="F42" i="10"/>
  <c r="F64" i="10"/>
  <c r="J62" i="10"/>
  <c r="L106" i="10"/>
  <c r="D17" i="11"/>
  <c r="D41" i="11"/>
  <c r="D86" i="11"/>
  <c r="A12" i="12"/>
  <c r="X20" i="12"/>
  <c r="W23" i="12"/>
  <c r="W39" i="12"/>
  <c r="W55" i="12"/>
  <c r="M25" i="13"/>
  <c r="M148" i="13"/>
  <c r="F65" i="14"/>
  <c r="F133" i="15"/>
  <c r="D135" i="16"/>
  <c r="M44" i="3"/>
  <c r="L44" i="3"/>
  <c r="J44" i="3"/>
  <c r="K44" i="3"/>
  <c r="L52" i="3"/>
  <c r="M52" i="3"/>
  <c r="K52" i="3"/>
  <c r="J52" i="3"/>
  <c r="K60" i="3"/>
  <c r="L60" i="3"/>
  <c r="J60" i="3"/>
  <c r="M60" i="3"/>
  <c r="N65" i="3"/>
  <c r="M65" i="3"/>
  <c r="L65" i="3"/>
  <c r="J65" i="3"/>
  <c r="K65" i="3"/>
  <c r="N69" i="3"/>
  <c r="L69" i="3"/>
  <c r="J69" i="3"/>
  <c r="M69" i="3"/>
  <c r="K69" i="3"/>
  <c r="N83" i="3"/>
  <c r="K83" i="3"/>
  <c r="J83" i="3"/>
  <c r="L83" i="3"/>
  <c r="M83" i="3"/>
  <c r="N87" i="3"/>
  <c r="M87" i="3"/>
  <c r="L87" i="3"/>
  <c r="K87" i="3"/>
  <c r="J87" i="3"/>
  <c r="N91" i="3"/>
  <c r="J91" i="3"/>
  <c r="M91" i="3"/>
  <c r="L91" i="3"/>
  <c r="K91" i="3"/>
  <c r="N95" i="3"/>
  <c r="L95" i="3"/>
  <c r="M95" i="3"/>
  <c r="J95" i="3"/>
  <c r="K95" i="3"/>
  <c r="N99" i="3"/>
  <c r="K99" i="3"/>
  <c r="J99" i="3"/>
  <c r="L99" i="3"/>
  <c r="M99" i="3"/>
  <c r="I114" i="3"/>
  <c r="N103" i="3"/>
  <c r="M103" i="3"/>
  <c r="J103" i="3"/>
  <c r="L103" i="3"/>
  <c r="K103" i="3"/>
  <c r="G115" i="3"/>
  <c r="E116" i="3"/>
  <c r="N107" i="3"/>
  <c r="M107" i="3"/>
  <c r="L107" i="3"/>
  <c r="I118" i="3"/>
  <c r="K107" i="3"/>
  <c r="J107" i="3"/>
  <c r="G119" i="3"/>
  <c r="E120" i="3"/>
  <c r="I122" i="3"/>
  <c r="N111" i="3"/>
  <c r="M111" i="3"/>
  <c r="L111" i="3"/>
  <c r="K111" i="3"/>
  <c r="J111" i="3"/>
  <c r="G123" i="3"/>
  <c r="H9" i="8"/>
  <c r="N11" i="8"/>
  <c r="O11" i="8"/>
  <c r="L13" i="8"/>
  <c r="J15" i="8"/>
  <c r="H17" i="8"/>
  <c r="L21" i="8"/>
  <c r="L32" i="8"/>
  <c r="J34" i="8"/>
  <c r="H36" i="8"/>
  <c r="L40" i="8"/>
  <c r="J42" i="8"/>
  <c r="L97" i="8"/>
  <c r="J101" i="8"/>
  <c r="L104" i="8"/>
  <c r="P18" i="9"/>
  <c r="O18" i="9"/>
  <c r="F18" i="10"/>
  <c r="H37" i="10"/>
  <c r="H62" i="10"/>
  <c r="F53" i="10"/>
  <c r="L55" i="10"/>
  <c r="J76" i="10"/>
  <c r="J12" i="12"/>
  <c r="I12" i="12"/>
  <c r="M8" i="13"/>
  <c r="M28" i="13"/>
  <c r="D37" i="16"/>
  <c r="L10" i="8"/>
  <c r="J12" i="8"/>
  <c r="H14" i="8"/>
  <c r="F16" i="8"/>
  <c r="L18" i="8"/>
  <c r="J20" i="8"/>
  <c r="J31" i="8"/>
  <c r="H33" i="8"/>
  <c r="F35" i="8"/>
  <c r="N35" i="8"/>
  <c r="O35" i="8"/>
  <c r="L37" i="8"/>
  <c r="J39" i="8"/>
  <c r="H41" i="8"/>
  <c r="F43" i="8"/>
  <c r="L87" i="8"/>
  <c r="F54" i="8"/>
  <c r="F62" i="8"/>
  <c r="O97" i="8"/>
  <c r="N97" i="8"/>
  <c r="J106" i="8"/>
  <c r="M12" i="9"/>
  <c r="I16" i="9"/>
  <c r="P17" i="9"/>
  <c r="O17" i="9"/>
  <c r="E20" i="9"/>
  <c r="F37" i="10"/>
  <c r="H40" i="10"/>
  <c r="J60" i="10"/>
  <c r="L60" i="10"/>
  <c r="J81" i="10"/>
  <c r="D74" i="11"/>
  <c r="X16" i="12"/>
  <c r="W19" i="12"/>
  <c r="N34" i="12"/>
  <c r="W35" i="12"/>
  <c r="J50" i="12"/>
  <c r="I50" i="12"/>
  <c r="W51" i="12"/>
  <c r="Z18" i="13"/>
  <c r="Y18" i="13"/>
  <c r="X18" i="13"/>
  <c r="W18" i="13"/>
  <c r="M113" i="13"/>
  <c r="O99" i="8"/>
  <c r="N99" i="8"/>
  <c r="L101" i="8"/>
  <c r="J103" i="8"/>
  <c r="H105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K89" i="14"/>
  <c r="J89" i="14"/>
  <c r="I89" i="14"/>
  <c r="K158" i="14"/>
  <c r="J158" i="14"/>
  <c r="I158" i="14"/>
  <c r="Z14" i="15"/>
  <c r="X14" i="15"/>
  <c r="M75" i="15"/>
  <c r="L75" i="15"/>
  <c r="K75" i="15"/>
  <c r="J75" i="15"/>
  <c r="I75" i="15"/>
  <c r="M144" i="15"/>
  <c r="L144" i="15"/>
  <c r="K144" i="15"/>
  <c r="J144" i="15"/>
  <c r="I144" i="15"/>
  <c r="L15" i="16"/>
  <c r="K15" i="16"/>
  <c r="J15" i="16"/>
  <c r="I15" i="16"/>
  <c r="I45" i="16"/>
  <c r="L45" i="16"/>
  <c r="K45" i="16"/>
  <c r="J45" i="16"/>
  <c r="J54" i="16"/>
  <c r="I54" i="16"/>
  <c r="L54" i="16"/>
  <c r="K54" i="16"/>
  <c r="K33" i="17"/>
  <c r="J33" i="17"/>
  <c r="I33" i="17"/>
  <c r="L33" i="17"/>
  <c r="L98" i="8"/>
  <c r="J100" i="8"/>
  <c r="L106" i="8"/>
  <c r="J108" i="8"/>
  <c r="R9" i="9"/>
  <c r="S9" i="9"/>
  <c r="I10" i="9"/>
  <c r="G12" i="9"/>
  <c r="O12" i="9"/>
  <c r="P12" i="9"/>
  <c r="E14" i="9"/>
  <c r="M14" i="9"/>
  <c r="R17" i="9"/>
  <c r="S17" i="9"/>
  <c r="I18" i="9"/>
  <c r="G20" i="9"/>
  <c r="O20" i="9"/>
  <c r="P20" i="9"/>
  <c r="D75" i="11"/>
  <c r="D79" i="11"/>
  <c r="D83" i="11"/>
  <c r="D99" i="11"/>
  <c r="D103" i="11"/>
  <c r="D107" i="11"/>
  <c r="E23" i="14"/>
  <c r="K29" i="14"/>
  <c r="J29" i="14"/>
  <c r="I29" i="14"/>
  <c r="H37" i="14"/>
  <c r="K98" i="14"/>
  <c r="J98" i="14"/>
  <c r="I98" i="14"/>
  <c r="M32" i="15"/>
  <c r="L32" i="15"/>
  <c r="K32" i="15"/>
  <c r="J32" i="15"/>
  <c r="I32" i="15"/>
  <c r="C91" i="15"/>
  <c r="M101" i="15"/>
  <c r="L101" i="15"/>
  <c r="K101" i="15"/>
  <c r="J101" i="15"/>
  <c r="I101" i="15"/>
  <c r="G147" i="15"/>
  <c r="L33" i="16"/>
  <c r="K33" i="16"/>
  <c r="J33" i="16"/>
  <c r="I33" i="16"/>
  <c r="L89" i="16"/>
  <c r="K89" i="16"/>
  <c r="J89" i="16"/>
  <c r="I89" i="16"/>
  <c r="J123" i="16"/>
  <c r="I123" i="16"/>
  <c r="M123" i="16"/>
  <c r="L123" i="16"/>
  <c r="K123" i="16"/>
  <c r="E20" i="18"/>
  <c r="O62" i="18"/>
  <c r="AA96" i="18"/>
  <c r="Z96" i="18"/>
  <c r="Y104" i="18"/>
  <c r="S117" i="18"/>
  <c r="R117" i="18"/>
  <c r="J97" i="8"/>
  <c r="O101" i="8"/>
  <c r="N101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G107" i="14"/>
  <c r="K106" i="14"/>
  <c r="J106" i="14"/>
  <c r="I106" i="14"/>
  <c r="G35" i="15"/>
  <c r="M58" i="15"/>
  <c r="L58" i="15"/>
  <c r="K58" i="15"/>
  <c r="J58" i="15"/>
  <c r="I58" i="15"/>
  <c r="M127" i="15"/>
  <c r="L127" i="15"/>
  <c r="K127" i="15"/>
  <c r="J127" i="15"/>
  <c r="I127" i="15"/>
  <c r="F9" i="16"/>
  <c r="D21" i="16"/>
  <c r="C49" i="16"/>
  <c r="F133" i="16"/>
  <c r="L158" i="16"/>
  <c r="K158" i="16"/>
  <c r="J158" i="16"/>
  <c r="I158" i="16"/>
  <c r="J38" i="17"/>
  <c r="I38" i="17"/>
  <c r="H37" i="17"/>
  <c r="L38" i="17"/>
  <c r="K38" i="17"/>
  <c r="S14" i="18"/>
  <c r="R14" i="18"/>
  <c r="C120" i="18"/>
  <c r="D76" i="11"/>
  <c r="D80" i="11"/>
  <c r="D84" i="11"/>
  <c r="D96" i="11"/>
  <c r="D100" i="11"/>
  <c r="D104" i="11"/>
  <c r="D108" i="11"/>
  <c r="W6" i="12"/>
  <c r="W10" i="12"/>
  <c r="A15" i="12"/>
  <c r="M10" i="13"/>
  <c r="M14" i="13"/>
  <c r="M18" i="13"/>
  <c r="M24" i="13"/>
  <c r="M32" i="13"/>
  <c r="K12" i="14"/>
  <c r="J12" i="14"/>
  <c r="I12" i="14"/>
  <c r="K46" i="14"/>
  <c r="J46" i="14"/>
  <c r="I46" i="14"/>
  <c r="D93" i="14"/>
  <c r="K115" i="14"/>
  <c r="J115" i="14"/>
  <c r="I115" i="14"/>
  <c r="Z18" i="15"/>
  <c r="X18" i="15"/>
  <c r="M84" i="15"/>
  <c r="L84" i="15"/>
  <c r="K84" i="15"/>
  <c r="J84" i="15"/>
  <c r="I84" i="15"/>
  <c r="D105" i="15"/>
  <c r="M153" i="15"/>
  <c r="L153" i="15"/>
  <c r="K153" i="15"/>
  <c r="J153" i="15"/>
  <c r="I153" i="15"/>
  <c r="H161" i="15"/>
  <c r="L19" i="16"/>
  <c r="K19" i="16"/>
  <c r="J19" i="16"/>
  <c r="I19" i="16"/>
  <c r="E93" i="16"/>
  <c r="N103" i="8"/>
  <c r="O103" i="8"/>
  <c r="L105" i="8"/>
  <c r="J107" i="8"/>
  <c r="E9" i="9"/>
  <c r="M9" i="9"/>
  <c r="R12" i="9"/>
  <c r="S12" i="9"/>
  <c r="I13" i="9"/>
  <c r="G15" i="9"/>
  <c r="O15" i="9"/>
  <c r="P15" i="9"/>
  <c r="E17" i="9"/>
  <c r="M17" i="9"/>
  <c r="R20" i="9"/>
  <c r="S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V12" i="14"/>
  <c r="U12" i="14"/>
  <c r="K20" i="14"/>
  <c r="J20" i="14"/>
  <c r="I20" i="14"/>
  <c r="K55" i="14"/>
  <c r="J55" i="14"/>
  <c r="I55" i="14"/>
  <c r="K124" i="14"/>
  <c r="J124" i="14"/>
  <c r="I124" i="14"/>
  <c r="C163" i="14"/>
  <c r="M41" i="15"/>
  <c r="L41" i="15"/>
  <c r="K41" i="15"/>
  <c r="J41" i="15"/>
  <c r="I41" i="15"/>
  <c r="H49" i="15"/>
  <c r="M110" i="15"/>
  <c r="L110" i="15"/>
  <c r="K110" i="15"/>
  <c r="J110" i="15"/>
  <c r="I110" i="15"/>
  <c r="C23" i="16"/>
  <c r="L42" i="16"/>
  <c r="K42" i="16"/>
  <c r="J42" i="16"/>
  <c r="I42" i="16"/>
  <c r="AA61" i="18"/>
  <c r="Z61" i="18"/>
  <c r="S83" i="18"/>
  <c r="R83" i="18"/>
  <c r="H98" i="8"/>
  <c r="O100" i="8"/>
  <c r="N100" i="8"/>
  <c r="L102" i="8"/>
  <c r="J104" i="8"/>
  <c r="H106" i="8"/>
  <c r="E10" i="9"/>
  <c r="M10" i="9"/>
  <c r="R13" i="9"/>
  <c r="S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M9" i="13"/>
  <c r="M13" i="13"/>
  <c r="V20" i="14"/>
  <c r="U20" i="14"/>
  <c r="K63" i="14"/>
  <c r="J63" i="14"/>
  <c r="I63" i="14"/>
  <c r="K132" i="14"/>
  <c r="J132" i="14"/>
  <c r="I132" i="14"/>
  <c r="Z10" i="15"/>
  <c r="X10" i="15"/>
  <c r="M67" i="15"/>
  <c r="L67" i="15"/>
  <c r="K67" i="15"/>
  <c r="J67" i="15"/>
  <c r="I67" i="15"/>
  <c r="E119" i="15"/>
  <c r="M136" i="15"/>
  <c r="L136" i="15"/>
  <c r="K136" i="15"/>
  <c r="J136" i="15"/>
  <c r="I136" i="15"/>
  <c r="L11" i="16"/>
  <c r="K11" i="16"/>
  <c r="J11" i="16"/>
  <c r="I11" i="16"/>
  <c r="U106" i="18"/>
  <c r="C134" i="18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J70" i="15"/>
  <c r="I70" i="15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G9" i="16"/>
  <c r="E21" i="16"/>
  <c r="D23" i="16"/>
  <c r="C35" i="16"/>
  <c r="M28" i="16"/>
  <c r="L28" i="16"/>
  <c r="K28" i="16"/>
  <c r="J28" i="16"/>
  <c r="I28" i="16"/>
  <c r="E37" i="16"/>
  <c r="D49" i="16"/>
  <c r="L46" i="16"/>
  <c r="K46" i="16"/>
  <c r="J46" i="16"/>
  <c r="I46" i="16"/>
  <c r="K58" i="16"/>
  <c r="J58" i="16"/>
  <c r="I58" i="16"/>
  <c r="L58" i="16"/>
  <c r="J62" i="16"/>
  <c r="I62" i="16"/>
  <c r="L62" i="16"/>
  <c r="K62" i="16"/>
  <c r="F77" i="16"/>
  <c r="C79" i="16"/>
  <c r="L98" i="16"/>
  <c r="K98" i="16"/>
  <c r="J98" i="16"/>
  <c r="I98" i="16"/>
  <c r="D119" i="16"/>
  <c r="M127" i="16"/>
  <c r="K127" i="16"/>
  <c r="J127" i="16"/>
  <c r="I127" i="16"/>
  <c r="L127" i="16"/>
  <c r="J131" i="16"/>
  <c r="I131" i="16"/>
  <c r="L131" i="16"/>
  <c r="K131" i="16"/>
  <c r="G135" i="16"/>
  <c r="C23" i="17"/>
  <c r="K42" i="17"/>
  <c r="J42" i="17"/>
  <c r="I42" i="17"/>
  <c r="L42" i="17"/>
  <c r="J46" i="17"/>
  <c r="I46" i="17"/>
  <c r="L46" i="17"/>
  <c r="K46" i="17"/>
  <c r="L94" i="17"/>
  <c r="K94" i="17"/>
  <c r="J94" i="17"/>
  <c r="I94" i="17"/>
  <c r="L128" i="17"/>
  <c r="K128" i="17"/>
  <c r="J128" i="17"/>
  <c r="I128" i="17"/>
  <c r="M20" i="18"/>
  <c r="AA14" i="18"/>
  <c r="Z14" i="18"/>
  <c r="W62" i="18"/>
  <c r="E76" i="18"/>
  <c r="S70" i="18"/>
  <c r="R70" i="18"/>
  <c r="AA83" i="18"/>
  <c r="Z83" i="18"/>
  <c r="O118" i="18"/>
  <c r="AA117" i="18"/>
  <c r="Z117" i="18"/>
  <c r="Q148" i="18"/>
  <c r="S149" i="18"/>
  <c r="R149" i="18"/>
  <c r="K14" i="14"/>
  <c r="J14" i="14"/>
  <c r="I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C63" i="15"/>
  <c r="M56" i="15"/>
  <c r="L56" i="15"/>
  <c r="K56" i="15"/>
  <c r="J56" i="15"/>
  <c r="I56" i="15"/>
  <c r="M65" i="15"/>
  <c r="L65" i="15"/>
  <c r="K65" i="15"/>
  <c r="J65" i="15"/>
  <c r="I65" i="15"/>
  <c r="D77" i="15"/>
  <c r="M73" i="15"/>
  <c r="L73" i="15"/>
  <c r="K73" i="15"/>
  <c r="J73" i="15"/>
  <c r="I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M125" i="15"/>
  <c r="L125" i="15"/>
  <c r="K125" i="15"/>
  <c r="J125" i="15"/>
  <c r="I125" i="15"/>
  <c r="H133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M15" i="16" s="1"/>
  <c r="I10" i="16"/>
  <c r="F21" i="16"/>
  <c r="M14" i="16"/>
  <c r="L14" i="16"/>
  <c r="K14" i="16"/>
  <c r="J14" i="16"/>
  <c r="I14" i="16"/>
  <c r="M18" i="16"/>
  <c r="L18" i="16"/>
  <c r="K18" i="16"/>
  <c r="J18" i="16"/>
  <c r="I18" i="16"/>
  <c r="E23" i="16"/>
  <c r="D35" i="16"/>
  <c r="M31" i="16"/>
  <c r="L31" i="16"/>
  <c r="K31" i="16"/>
  <c r="J31" i="16"/>
  <c r="I31" i="16"/>
  <c r="F37" i="16"/>
  <c r="M40" i="16"/>
  <c r="L40" i="16"/>
  <c r="K40" i="16"/>
  <c r="J40" i="16"/>
  <c r="I40" i="16"/>
  <c r="E49" i="16"/>
  <c r="M67" i="16"/>
  <c r="K67" i="16"/>
  <c r="J67" i="16"/>
  <c r="I67" i="16"/>
  <c r="L67" i="16"/>
  <c r="J71" i="16"/>
  <c r="I71" i="16"/>
  <c r="M71" i="16"/>
  <c r="L71" i="16"/>
  <c r="K71" i="16"/>
  <c r="D79" i="16"/>
  <c r="E119" i="16"/>
  <c r="C121" i="16"/>
  <c r="M136" i="16"/>
  <c r="H135" i="16"/>
  <c r="K136" i="16"/>
  <c r="J136" i="16"/>
  <c r="I136" i="16"/>
  <c r="L136" i="16"/>
  <c r="J140" i="16"/>
  <c r="I140" i="16"/>
  <c r="M140" i="16"/>
  <c r="L140" i="16"/>
  <c r="K140" i="16"/>
  <c r="D161" i="16"/>
  <c r="E9" i="17"/>
  <c r="C21" i="17"/>
  <c r="G23" i="17"/>
  <c r="J55" i="17"/>
  <c r="L55" i="17"/>
  <c r="E65" i="17"/>
  <c r="U20" i="18"/>
  <c r="Q22" i="18"/>
  <c r="S23" i="18"/>
  <c r="R23" i="18"/>
  <c r="C34" i="18"/>
  <c r="S57" i="18"/>
  <c r="R57" i="18"/>
  <c r="M76" i="18"/>
  <c r="AB70" i="18"/>
  <c r="AA70" i="18"/>
  <c r="Z70" i="18"/>
  <c r="W118" i="18"/>
  <c r="E132" i="18"/>
  <c r="C160" i="18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L11" i="15"/>
  <c r="K11" i="15"/>
  <c r="J11" i="15"/>
  <c r="I11" i="15"/>
  <c r="M11" i="15"/>
  <c r="D21" i="15"/>
  <c r="L15" i="15"/>
  <c r="K15" i="15"/>
  <c r="J15" i="15"/>
  <c r="I15" i="15"/>
  <c r="M15" i="15"/>
  <c r="L19" i="15"/>
  <c r="K19" i="15"/>
  <c r="J19" i="15"/>
  <c r="I19" i="15"/>
  <c r="M19" i="15"/>
  <c r="L25" i="15"/>
  <c r="K25" i="15"/>
  <c r="J25" i="15"/>
  <c r="I25" i="15"/>
  <c r="M25" i="15"/>
  <c r="L33" i="15"/>
  <c r="K33" i="15"/>
  <c r="J33" i="15"/>
  <c r="I33" i="15"/>
  <c r="M33" i="15"/>
  <c r="C49" i="15"/>
  <c r="L42" i="15"/>
  <c r="K42" i="15"/>
  <c r="J42" i="15"/>
  <c r="I42" i="15"/>
  <c r="M42" i="15"/>
  <c r="L51" i="15"/>
  <c r="K51" i="15"/>
  <c r="J51" i="15"/>
  <c r="I51" i="15"/>
  <c r="M51" i="15"/>
  <c r="D63" i="15"/>
  <c r="L59" i="15"/>
  <c r="K59" i="15"/>
  <c r="J59" i="15"/>
  <c r="I59" i="15"/>
  <c r="M59" i="15"/>
  <c r="L68" i="15"/>
  <c r="K68" i="15"/>
  <c r="J68" i="15"/>
  <c r="I68" i="15"/>
  <c r="M68" i="15"/>
  <c r="E77" i="15"/>
  <c r="L76" i="15"/>
  <c r="K76" i="15"/>
  <c r="J76" i="15"/>
  <c r="I76" i="15"/>
  <c r="M76" i="15"/>
  <c r="F91" i="15"/>
  <c r="L85" i="15"/>
  <c r="K85" i="15"/>
  <c r="J85" i="15"/>
  <c r="I85" i="15"/>
  <c r="M85" i="15"/>
  <c r="L94" i="15"/>
  <c r="K94" i="15"/>
  <c r="J94" i="15"/>
  <c r="I94" i="15"/>
  <c r="M94" i="15"/>
  <c r="G105" i="15"/>
  <c r="L102" i="15"/>
  <c r="K102" i="15"/>
  <c r="J102" i="15"/>
  <c r="I102" i="15"/>
  <c r="M102" i="15"/>
  <c r="L111" i="15"/>
  <c r="K111" i="15"/>
  <c r="J111" i="15"/>
  <c r="I111" i="15"/>
  <c r="H119" i="15"/>
  <c r="M111" i="15"/>
  <c r="L128" i="15"/>
  <c r="K128" i="15"/>
  <c r="J128" i="15"/>
  <c r="I128" i="15"/>
  <c r="M128" i="15"/>
  <c r="L137" i="15"/>
  <c r="K137" i="15"/>
  <c r="J137" i="15"/>
  <c r="I137" i="15"/>
  <c r="M137" i="15"/>
  <c r="L145" i="15"/>
  <c r="K145" i="15"/>
  <c r="J145" i="15"/>
  <c r="I145" i="15"/>
  <c r="M145" i="15"/>
  <c r="C161" i="15"/>
  <c r="L154" i="15"/>
  <c r="K154" i="15"/>
  <c r="J154" i="15"/>
  <c r="I154" i="15"/>
  <c r="M154" i="15"/>
  <c r="G21" i="16"/>
  <c r="F23" i="16"/>
  <c r="L26" i="16"/>
  <c r="K26" i="16"/>
  <c r="J26" i="16"/>
  <c r="I26" i="16"/>
  <c r="M26" i="16"/>
  <c r="E35" i="16"/>
  <c r="L34" i="16"/>
  <c r="K34" i="16"/>
  <c r="J34" i="16"/>
  <c r="I34" i="16"/>
  <c r="M34" i="16"/>
  <c r="G37" i="16"/>
  <c r="F49" i="16"/>
  <c r="L43" i="16"/>
  <c r="K43" i="16"/>
  <c r="J43" i="16"/>
  <c r="I43" i="16"/>
  <c r="M43" i="16"/>
  <c r="K47" i="16"/>
  <c r="M47" i="16"/>
  <c r="L47" i="16"/>
  <c r="J47" i="16"/>
  <c r="I47" i="16"/>
  <c r="E63" i="16"/>
  <c r="M75" i="16"/>
  <c r="K75" i="16"/>
  <c r="J75" i="16"/>
  <c r="I75" i="16"/>
  <c r="L75" i="16"/>
  <c r="J80" i="16"/>
  <c r="I80" i="16"/>
  <c r="M80" i="16"/>
  <c r="H79" i="16"/>
  <c r="L80" i="16"/>
  <c r="K80" i="16"/>
  <c r="C105" i="16"/>
  <c r="L115" i="16"/>
  <c r="K115" i="16"/>
  <c r="J115" i="16"/>
  <c r="M115" i="16"/>
  <c r="I115" i="16"/>
  <c r="F121" i="16"/>
  <c r="M144" i="16"/>
  <c r="K144" i="16"/>
  <c r="J144" i="16"/>
  <c r="I144" i="16"/>
  <c r="L144" i="16"/>
  <c r="G161" i="16"/>
  <c r="F9" i="17"/>
  <c r="D21" i="17"/>
  <c r="L30" i="17"/>
  <c r="K30" i="17"/>
  <c r="J30" i="17"/>
  <c r="I30" i="17"/>
  <c r="C49" i="17"/>
  <c r="J59" i="17"/>
  <c r="L59" i="17"/>
  <c r="L154" i="17"/>
  <c r="J154" i="17"/>
  <c r="S10" i="18"/>
  <c r="R10" i="18"/>
  <c r="Y22" i="18"/>
  <c r="AA23" i="18"/>
  <c r="Z23" i="18"/>
  <c r="G36" i="18"/>
  <c r="S44" i="18"/>
  <c r="R44" i="18"/>
  <c r="AA57" i="18"/>
  <c r="Z57" i="18"/>
  <c r="U76" i="18"/>
  <c r="Q78" i="18"/>
  <c r="S79" i="18"/>
  <c r="R79" i="18"/>
  <c r="C90" i="18"/>
  <c r="S113" i="18"/>
  <c r="R113" i="18"/>
  <c r="M132" i="18"/>
  <c r="AA127" i="18"/>
  <c r="Z127" i="18"/>
  <c r="U146" i="18"/>
  <c r="K16" i="14"/>
  <c r="J16" i="14"/>
  <c r="I16" i="14"/>
  <c r="V16" i="14"/>
  <c r="U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X12" i="15"/>
  <c r="Z12" i="15"/>
  <c r="E21" i="15"/>
  <c r="X16" i="15"/>
  <c r="Z16" i="15"/>
  <c r="X20" i="15"/>
  <c r="Z20" i="15"/>
  <c r="C35" i="15"/>
  <c r="K28" i="15"/>
  <c r="J28" i="15"/>
  <c r="I28" i="15"/>
  <c r="M28" i="15"/>
  <c r="L28" i="15"/>
  <c r="K37" i="15"/>
  <c r="J37" i="15"/>
  <c r="I37" i="15"/>
  <c r="M37" i="15"/>
  <c r="L37" i="15"/>
  <c r="D49" i="15"/>
  <c r="K45" i="15"/>
  <c r="J45" i="15"/>
  <c r="I45" i="15"/>
  <c r="M45" i="15"/>
  <c r="L45" i="15"/>
  <c r="K54" i="15"/>
  <c r="J54" i="15"/>
  <c r="I54" i="15"/>
  <c r="M54" i="15"/>
  <c r="L54" i="15"/>
  <c r="E63" i="15"/>
  <c r="K62" i="15"/>
  <c r="J62" i="15"/>
  <c r="I62" i="15"/>
  <c r="M62" i="15"/>
  <c r="L62" i="15"/>
  <c r="F77" i="15"/>
  <c r="K71" i="15"/>
  <c r="J71" i="15"/>
  <c r="I71" i="15"/>
  <c r="M71" i="15"/>
  <c r="L71" i="15"/>
  <c r="K80" i="15"/>
  <c r="J80" i="15"/>
  <c r="I80" i="15"/>
  <c r="M80" i="15"/>
  <c r="L80" i="15"/>
  <c r="G91" i="15"/>
  <c r="K88" i="15"/>
  <c r="J88" i="15"/>
  <c r="I88" i="15"/>
  <c r="M88" i="15"/>
  <c r="L88" i="15"/>
  <c r="K97" i="15"/>
  <c r="J97" i="15"/>
  <c r="I97" i="15"/>
  <c r="H105" i="15"/>
  <c r="M97" i="15"/>
  <c r="L97" i="15"/>
  <c r="K114" i="15"/>
  <c r="J114" i="15"/>
  <c r="I114" i="15"/>
  <c r="M114" i="15"/>
  <c r="L114" i="15"/>
  <c r="K123" i="15"/>
  <c r="J123" i="15"/>
  <c r="I123" i="15"/>
  <c r="M123" i="15"/>
  <c r="L123" i="15"/>
  <c r="K131" i="15"/>
  <c r="J131" i="15"/>
  <c r="I131" i="15"/>
  <c r="M131" i="15"/>
  <c r="L131" i="15"/>
  <c r="C147" i="15"/>
  <c r="K140" i="15"/>
  <c r="J140" i="15"/>
  <c r="I140" i="15"/>
  <c r="M140" i="15"/>
  <c r="L140" i="15"/>
  <c r="K149" i="15"/>
  <c r="J149" i="15"/>
  <c r="I149" i="15"/>
  <c r="M149" i="15"/>
  <c r="L149" i="15"/>
  <c r="D161" i="15"/>
  <c r="K157" i="15"/>
  <c r="J157" i="15"/>
  <c r="I157" i="15"/>
  <c r="M157" i="15"/>
  <c r="L157" i="15"/>
  <c r="K13" i="16"/>
  <c r="J13" i="16"/>
  <c r="I13" i="16"/>
  <c r="H21" i="16"/>
  <c r="M13" i="16"/>
  <c r="L13" i="16"/>
  <c r="K17" i="16"/>
  <c r="J17" i="16"/>
  <c r="I17" i="16"/>
  <c r="M17" i="16"/>
  <c r="L17" i="16"/>
  <c r="G23" i="16"/>
  <c r="F35" i="16"/>
  <c r="K29" i="16"/>
  <c r="J29" i="16"/>
  <c r="I29" i="16"/>
  <c r="M29" i="16"/>
  <c r="L29" i="16"/>
  <c r="K38" i="16"/>
  <c r="J38" i="16"/>
  <c r="I38" i="16"/>
  <c r="M38" i="16"/>
  <c r="H37" i="16"/>
  <c r="L38" i="16"/>
  <c r="G49" i="16"/>
  <c r="L55" i="16"/>
  <c r="K55" i="16"/>
  <c r="J55" i="16"/>
  <c r="M55" i="16"/>
  <c r="H63" i="16"/>
  <c r="I55" i="16"/>
  <c r="C65" i="16"/>
  <c r="M84" i="16"/>
  <c r="K84" i="16"/>
  <c r="J84" i="16"/>
  <c r="I84" i="16"/>
  <c r="L84" i="16"/>
  <c r="J88" i="16"/>
  <c r="I88" i="16"/>
  <c r="M88" i="16"/>
  <c r="L88" i="16"/>
  <c r="K88" i="16"/>
  <c r="D105" i="16"/>
  <c r="G121" i="16"/>
  <c r="L124" i="16"/>
  <c r="K124" i="16"/>
  <c r="J124" i="16"/>
  <c r="M124" i="16"/>
  <c r="I124" i="16"/>
  <c r="C147" i="16"/>
  <c r="M153" i="16"/>
  <c r="K153" i="16"/>
  <c r="J153" i="16"/>
  <c r="I153" i="16"/>
  <c r="H161" i="16"/>
  <c r="L153" i="16"/>
  <c r="J157" i="16"/>
  <c r="I157" i="16"/>
  <c r="M157" i="16"/>
  <c r="L157" i="16"/>
  <c r="K157" i="16"/>
  <c r="K11" i="17"/>
  <c r="J11" i="17"/>
  <c r="I11" i="17"/>
  <c r="L11" i="17"/>
  <c r="J13" i="17"/>
  <c r="I13" i="17"/>
  <c r="H21" i="17"/>
  <c r="L13" i="17"/>
  <c r="K13" i="17"/>
  <c r="L39" i="17"/>
  <c r="K39" i="17"/>
  <c r="J39" i="17"/>
  <c r="I39" i="17"/>
  <c r="G49" i="17"/>
  <c r="D51" i="17"/>
  <c r="J68" i="17"/>
  <c r="L68" i="17"/>
  <c r="J72" i="17"/>
  <c r="L72" i="17"/>
  <c r="H107" i="17"/>
  <c r="C8" i="18"/>
  <c r="AA10" i="18"/>
  <c r="Z10" i="18"/>
  <c r="S31" i="18"/>
  <c r="R31" i="18"/>
  <c r="O36" i="18"/>
  <c r="AB44" i="18"/>
  <c r="AA44" i="18"/>
  <c r="Z44" i="18"/>
  <c r="T66" i="18"/>
  <c r="S66" i="18"/>
  <c r="R66" i="18"/>
  <c r="Y78" i="18"/>
  <c r="AB79" i="18"/>
  <c r="AA79" i="18"/>
  <c r="Z79" i="18"/>
  <c r="G92" i="18"/>
  <c r="T100" i="18"/>
  <c r="S100" i="18"/>
  <c r="R100" i="18"/>
  <c r="AA113" i="18"/>
  <c r="Z113" i="18"/>
  <c r="U132" i="18"/>
  <c r="J17" i="14"/>
  <c r="I17" i="14"/>
  <c r="K17" i="14"/>
  <c r="J26" i="14"/>
  <c r="I26" i="14"/>
  <c r="K26" i="14"/>
  <c r="E37" i="14"/>
  <c r="J34" i="14"/>
  <c r="I34" i="14"/>
  <c r="K34" i="14"/>
  <c r="J43" i="14"/>
  <c r="I43" i="14"/>
  <c r="H51" i="14"/>
  <c r="K43" i="14"/>
  <c r="C65" i="14"/>
  <c r="J60" i="14"/>
  <c r="I60" i="14"/>
  <c r="K60" i="14"/>
  <c r="J69" i="14"/>
  <c r="I69" i="14"/>
  <c r="K69" i="14"/>
  <c r="F79" i="14"/>
  <c r="J77" i="14"/>
  <c r="I77" i="14"/>
  <c r="K77" i="14"/>
  <c r="J86" i="14"/>
  <c r="I86" i="14"/>
  <c r="K86" i="14"/>
  <c r="J95" i="14"/>
  <c r="I95" i="14"/>
  <c r="K95" i="14"/>
  <c r="D107" i="14"/>
  <c r="J103" i="14"/>
  <c r="I103" i="14"/>
  <c r="K103" i="14"/>
  <c r="J112" i="14"/>
  <c r="I112" i="14"/>
  <c r="K112" i="14"/>
  <c r="G121" i="14"/>
  <c r="J120" i="14"/>
  <c r="I120" i="14"/>
  <c r="K120" i="14"/>
  <c r="J129" i="14"/>
  <c r="I129" i="14"/>
  <c r="K129" i="14"/>
  <c r="J138" i="14"/>
  <c r="I138" i="14"/>
  <c r="K138" i="14"/>
  <c r="E149" i="14"/>
  <c r="J146" i="14"/>
  <c r="I146" i="14"/>
  <c r="K146" i="14"/>
  <c r="J155" i="14"/>
  <c r="I155" i="14"/>
  <c r="H163" i="14"/>
  <c r="K155" i="14"/>
  <c r="J10" i="15"/>
  <c r="I10" i="15"/>
  <c r="M10" i="15"/>
  <c r="L10" i="15"/>
  <c r="K10" i="15"/>
  <c r="F21" i="15"/>
  <c r="J14" i="15"/>
  <c r="I14" i="15"/>
  <c r="M14" i="15"/>
  <c r="L14" i="15"/>
  <c r="K14" i="15"/>
  <c r="J18" i="15"/>
  <c r="I18" i="15"/>
  <c r="M18" i="15"/>
  <c r="L18" i="15"/>
  <c r="K18" i="15"/>
  <c r="J23" i="15"/>
  <c r="I23" i="15"/>
  <c r="M23" i="15"/>
  <c r="L23" i="15"/>
  <c r="K23" i="15"/>
  <c r="D35" i="15"/>
  <c r="J31" i="15"/>
  <c r="I31" i="15"/>
  <c r="M31" i="15"/>
  <c r="L31" i="15"/>
  <c r="K31" i="15"/>
  <c r="J40" i="15"/>
  <c r="I40" i="15"/>
  <c r="M40" i="15"/>
  <c r="L40" i="15"/>
  <c r="K40" i="15"/>
  <c r="E49" i="15"/>
  <c r="J48" i="15"/>
  <c r="I48" i="15"/>
  <c r="M48" i="15"/>
  <c r="L48" i="15"/>
  <c r="K48" i="15"/>
  <c r="F63" i="15"/>
  <c r="J57" i="15"/>
  <c r="I57" i="15"/>
  <c r="M57" i="15"/>
  <c r="L57" i="15"/>
  <c r="K57" i="15"/>
  <c r="J66" i="15"/>
  <c r="I66" i="15"/>
  <c r="M66" i="15"/>
  <c r="L66" i="15"/>
  <c r="K66" i="15"/>
  <c r="G77" i="15"/>
  <c r="J74" i="15"/>
  <c r="I74" i="15"/>
  <c r="M74" i="15"/>
  <c r="L74" i="15"/>
  <c r="K74" i="15"/>
  <c r="J83" i="15"/>
  <c r="I83" i="15"/>
  <c r="H91" i="15"/>
  <c r="M83" i="15"/>
  <c r="L83" i="15"/>
  <c r="K83" i="15"/>
  <c r="J100" i="15"/>
  <c r="I100" i="15"/>
  <c r="M100" i="15"/>
  <c r="L100" i="15"/>
  <c r="K100" i="15"/>
  <c r="J109" i="15"/>
  <c r="I109" i="15"/>
  <c r="M109" i="15"/>
  <c r="L109" i="15"/>
  <c r="K109" i="15"/>
  <c r="J117" i="15"/>
  <c r="I117" i="15"/>
  <c r="M117" i="15"/>
  <c r="L117" i="15"/>
  <c r="K117" i="15"/>
  <c r="C133" i="15"/>
  <c r="J126" i="15"/>
  <c r="I126" i="15"/>
  <c r="M126" i="15"/>
  <c r="L126" i="15"/>
  <c r="K126" i="15"/>
  <c r="J135" i="15"/>
  <c r="I135" i="15"/>
  <c r="M135" i="15"/>
  <c r="L135" i="15"/>
  <c r="K135" i="15"/>
  <c r="D147" i="15"/>
  <c r="J143" i="15"/>
  <c r="I143" i="15"/>
  <c r="M143" i="15"/>
  <c r="L143" i="15"/>
  <c r="K143" i="15"/>
  <c r="J152" i="15"/>
  <c r="I152" i="15"/>
  <c r="M152" i="15"/>
  <c r="L152" i="15"/>
  <c r="K152" i="15"/>
  <c r="E161" i="15"/>
  <c r="J160" i="15"/>
  <c r="I160" i="15"/>
  <c r="M160" i="15"/>
  <c r="L160" i="15"/>
  <c r="K160" i="15"/>
  <c r="C9" i="16"/>
  <c r="J24" i="16"/>
  <c r="I24" i="16"/>
  <c r="M24" i="16"/>
  <c r="H23" i="16"/>
  <c r="L24" i="16"/>
  <c r="K24" i="16"/>
  <c r="G35" i="16"/>
  <c r="J32" i="16"/>
  <c r="I32" i="16"/>
  <c r="M32" i="16"/>
  <c r="L32" i="16"/>
  <c r="K32" i="16"/>
  <c r="J41" i="16"/>
  <c r="H49" i="16"/>
  <c r="I41" i="16"/>
  <c r="M41" i="16"/>
  <c r="L41" i="16"/>
  <c r="K41" i="16"/>
  <c r="C51" i="16"/>
  <c r="G65" i="16"/>
  <c r="J97" i="16"/>
  <c r="I97" i="16"/>
  <c r="M97" i="16"/>
  <c r="L97" i="16"/>
  <c r="H105" i="16"/>
  <c r="K97" i="16"/>
  <c r="E107" i="16"/>
  <c r="L132" i="16"/>
  <c r="K132" i="16"/>
  <c r="J132" i="16"/>
  <c r="M132" i="16"/>
  <c r="I132" i="16"/>
  <c r="F147" i="16"/>
  <c r="K15" i="17"/>
  <c r="J15" i="17"/>
  <c r="I15" i="17"/>
  <c r="L15" i="17"/>
  <c r="J17" i="17"/>
  <c r="I17" i="17"/>
  <c r="L17" i="17"/>
  <c r="K17" i="17"/>
  <c r="L47" i="17"/>
  <c r="K47" i="17"/>
  <c r="J47" i="17"/>
  <c r="I47" i="17"/>
  <c r="K76" i="17"/>
  <c r="J76" i="17"/>
  <c r="I76" i="17"/>
  <c r="L76" i="17"/>
  <c r="J81" i="17"/>
  <c r="L81" i="17"/>
  <c r="L111" i="17"/>
  <c r="J111" i="17"/>
  <c r="L145" i="17"/>
  <c r="K145" i="17"/>
  <c r="J145" i="17"/>
  <c r="I145" i="17"/>
  <c r="S18" i="18"/>
  <c r="R18" i="18"/>
  <c r="AA31" i="18"/>
  <c r="Z31" i="18"/>
  <c r="W36" i="18"/>
  <c r="E50" i="18"/>
  <c r="S53" i="18"/>
  <c r="R53" i="18"/>
  <c r="AA66" i="18"/>
  <c r="Z66" i="18"/>
  <c r="S87" i="18"/>
  <c r="R87" i="18"/>
  <c r="O92" i="18"/>
  <c r="AB100" i="18"/>
  <c r="AA100" i="18"/>
  <c r="Z100" i="18"/>
  <c r="S122" i="18"/>
  <c r="R122" i="18"/>
  <c r="C23" i="14"/>
  <c r="I18" i="14"/>
  <c r="K18" i="14"/>
  <c r="J18" i="14"/>
  <c r="I27" i="14"/>
  <c r="K27" i="14"/>
  <c r="J27" i="14"/>
  <c r="F37" i="14"/>
  <c r="I35" i="14"/>
  <c r="K35" i="14"/>
  <c r="J35" i="14"/>
  <c r="I44" i="14"/>
  <c r="K44" i="14"/>
  <c r="J44" i="14"/>
  <c r="I53" i="14"/>
  <c r="K53" i="14"/>
  <c r="J53" i="14"/>
  <c r="D65" i="14"/>
  <c r="I61" i="14"/>
  <c r="K61" i="14"/>
  <c r="J61" i="14"/>
  <c r="I70" i="14"/>
  <c r="K70" i="14"/>
  <c r="J70" i="14"/>
  <c r="G79" i="14"/>
  <c r="I78" i="14"/>
  <c r="K78" i="14"/>
  <c r="J78" i="14"/>
  <c r="I87" i="14"/>
  <c r="K87" i="14"/>
  <c r="J87" i="14"/>
  <c r="I96" i="14"/>
  <c r="K96" i="14"/>
  <c r="J96" i="14"/>
  <c r="E107" i="14"/>
  <c r="I104" i="14"/>
  <c r="K104" i="14"/>
  <c r="J104" i="14"/>
  <c r="I113" i="14"/>
  <c r="H121" i="14"/>
  <c r="K113" i="14"/>
  <c r="J113" i="14"/>
  <c r="C135" i="14"/>
  <c r="I130" i="14"/>
  <c r="K130" i="14"/>
  <c r="J130" i="14"/>
  <c r="I139" i="14"/>
  <c r="K139" i="14"/>
  <c r="J139" i="14"/>
  <c r="F149" i="14"/>
  <c r="I147" i="14"/>
  <c r="K147" i="14"/>
  <c r="J147" i="14"/>
  <c r="I156" i="14"/>
  <c r="K156" i="14"/>
  <c r="J156" i="14"/>
  <c r="G21" i="15"/>
  <c r="I26" i="15"/>
  <c r="M26" i="15"/>
  <c r="L26" i="15"/>
  <c r="K26" i="15"/>
  <c r="J26" i="15"/>
  <c r="E35" i="15"/>
  <c r="I34" i="15"/>
  <c r="M34" i="15"/>
  <c r="L34" i="15"/>
  <c r="K34" i="15"/>
  <c r="J34" i="15"/>
  <c r="F49" i="15"/>
  <c r="I43" i="15"/>
  <c r="M43" i="15"/>
  <c r="L43" i="15"/>
  <c r="K43" i="15"/>
  <c r="J43" i="15"/>
  <c r="I52" i="15"/>
  <c r="M52" i="15"/>
  <c r="L52" i="15"/>
  <c r="K52" i="15"/>
  <c r="J52" i="15"/>
  <c r="G63" i="15"/>
  <c r="I60" i="15"/>
  <c r="M60" i="15"/>
  <c r="L60" i="15"/>
  <c r="K60" i="15"/>
  <c r="J60" i="15"/>
  <c r="I69" i="15"/>
  <c r="H77" i="15"/>
  <c r="M69" i="15"/>
  <c r="L69" i="15"/>
  <c r="K69" i="15"/>
  <c r="J69" i="15"/>
  <c r="I86" i="15"/>
  <c r="M86" i="15"/>
  <c r="L86" i="15"/>
  <c r="K86" i="15"/>
  <c r="J86" i="15"/>
  <c r="I95" i="15"/>
  <c r="M95" i="15"/>
  <c r="L95" i="15"/>
  <c r="K95" i="15"/>
  <c r="J95" i="15"/>
  <c r="I103" i="15"/>
  <c r="M103" i="15"/>
  <c r="L103" i="15"/>
  <c r="K103" i="15"/>
  <c r="J103" i="15"/>
  <c r="C119" i="15"/>
  <c r="I112" i="15"/>
  <c r="M112" i="15"/>
  <c r="L112" i="15"/>
  <c r="K112" i="15"/>
  <c r="J112" i="15"/>
  <c r="I121" i="15"/>
  <c r="M121" i="15"/>
  <c r="L121" i="15"/>
  <c r="K121" i="15"/>
  <c r="J121" i="15"/>
  <c r="D133" i="15"/>
  <c r="I129" i="15"/>
  <c r="M129" i="15"/>
  <c r="L129" i="15"/>
  <c r="K129" i="15"/>
  <c r="J129" i="15"/>
  <c r="I138" i="15"/>
  <c r="M138" i="15"/>
  <c r="L138" i="15"/>
  <c r="K138" i="15"/>
  <c r="J138" i="15"/>
  <c r="E147" i="15"/>
  <c r="I146" i="15"/>
  <c r="M146" i="15"/>
  <c r="L146" i="15"/>
  <c r="K146" i="15"/>
  <c r="J146" i="15"/>
  <c r="F161" i="15"/>
  <c r="I155" i="15"/>
  <c r="M155" i="15"/>
  <c r="L155" i="15"/>
  <c r="K155" i="15"/>
  <c r="J155" i="15"/>
  <c r="D9" i="16"/>
  <c r="I12" i="16"/>
  <c r="M12" i="16"/>
  <c r="L12" i="16"/>
  <c r="K12" i="16"/>
  <c r="J12" i="16"/>
  <c r="I16" i="16"/>
  <c r="M16" i="16"/>
  <c r="L16" i="16"/>
  <c r="K16" i="16"/>
  <c r="J16" i="16"/>
  <c r="I20" i="16"/>
  <c r="M20" i="16"/>
  <c r="L20" i="16"/>
  <c r="K20" i="16"/>
  <c r="J20" i="16"/>
  <c r="I27" i="16"/>
  <c r="H35" i="16"/>
  <c r="M27" i="16"/>
  <c r="L27" i="16"/>
  <c r="K27" i="16"/>
  <c r="J27" i="16"/>
  <c r="L44" i="16"/>
  <c r="I44" i="16"/>
  <c r="M44" i="16"/>
  <c r="K44" i="16"/>
  <c r="J44" i="16"/>
  <c r="F51" i="16"/>
  <c r="L72" i="16"/>
  <c r="K72" i="16"/>
  <c r="J72" i="16"/>
  <c r="I72" i="16"/>
  <c r="M72" i="16"/>
  <c r="C91" i="16"/>
  <c r="M101" i="16"/>
  <c r="K101" i="16"/>
  <c r="J101" i="16"/>
  <c r="I101" i="16"/>
  <c r="L101" i="16"/>
  <c r="F107" i="16"/>
  <c r="G147" i="16"/>
  <c r="L141" i="16"/>
  <c r="K141" i="16"/>
  <c r="J141" i="16"/>
  <c r="I141" i="16"/>
  <c r="M141" i="16"/>
  <c r="E149" i="16"/>
  <c r="K19" i="17"/>
  <c r="J19" i="17"/>
  <c r="I19" i="17"/>
  <c r="L19" i="17"/>
  <c r="F35" i="17"/>
  <c r="C37" i="17"/>
  <c r="J85" i="17"/>
  <c r="L85" i="17"/>
  <c r="AA18" i="18"/>
  <c r="Z18" i="18"/>
  <c r="S40" i="18"/>
  <c r="R40" i="18"/>
  <c r="Q48" i="18"/>
  <c r="M50" i="18"/>
  <c r="AA53" i="18"/>
  <c r="Z53" i="18"/>
  <c r="S74" i="18"/>
  <c r="R74" i="18"/>
  <c r="AA87" i="18"/>
  <c r="Z87" i="18"/>
  <c r="W92" i="18"/>
  <c r="E106" i="18"/>
  <c r="S109" i="18"/>
  <c r="R109" i="18"/>
  <c r="AA122" i="18"/>
  <c r="Z122" i="18"/>
  <c r="S131" i="18"/>
  <c r="R131" i="18"/>
  <c r="K11" i="14"/>
  <c r="J11" i="14"/>
  <c r="I11" i="14"/>
  <c r="V11" i="14"/>
  <c r="U11" i="14"/>
  <c r="T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H79" i="14"/>
  <c r="K71" i="14"/>
  <c r="J71" i="14"/>
  <c r="I71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H21" i="15"/>
  <c r="M13" i="15"/>
  <c r="L13" i="15"/>
  <c r="K13" i="15"/>
  <c r="J13" i="15"/>
  <c r="I13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H63" i="15"/>
  <c r="M55" i="15"/>
  <c r="L55" i="15"/>
  <c r="K55" i="15"/>
  <c r="J55" i="15"/>
  <c r="I55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M150" i="15"/>
  <c r="L150" i="15"/>
  <c r="K150" i="15"/>
  <c r="J150" i="15"/>
  <c r="I150" i="15"/>
  <c r="G161" i="15"/>
  <c r="M158" i="15"/>
  <c r="L158" i="15"/>
  <c r="K158" i="15"/>
  <c r="J158" i="15"/>
  <c r="I158" i="15"/>
  <c r="E9" i="16"/>
  <c r="C21" i="16"/>
  <c r="M30" i="16"/>
  <c r="L30" i="16"/>
  <c r="K30" i="16"/>
  <c r="J30" i="16"/>
  <c r="I30" i="16"/>
  <c r="C37" i="16"/>
  <c r="M39" i="16"/>
  <c r="L39" i="16"/>
  <c r="K39" i="16"/>
  <c r="J39" i="16"/>
  <c r="I39" i="16"/>
  <c r="L81" i="16"/>
  <c r="K81" i="16"/>
  <c r="J81" i="16"/>
  <c r="M81" i="16"/>
  <c r="I81" i="16"/>
  <c r="G91" i="16"/>
  <c r="D93" i="16"/>
  <c r="M110" i="16"/>
  <c r="K110" i="16"/>
  <c r="J110" i="16"/>
  <c r="I110" i="16"/>
  <c r="L110" i="16"/>
  <c r="J114" i="16"/>
  <c r="I114" i="16"/>
  <c r="M114" i="16"/>
  <c r="L114" i="16"/>
  <c r="K114" i="16"/>
  <c r="E133" i="16"/>
  <c r="L150" i="16"/>
  <c r="K150" i="16"/>
  <c r="J150" i="16"/>
  <c r="H149" i="16"/>
  <c r="M150" i="16"/>
  <c r="I150" i="16"/>
  <c r="K25" i="17"/>
  <c r="J25" i="17"/>
  <c r="I25" i="17"/>
  <c r="L25" i="17"/>
  <c r="J29" i="17"/>
  <c r="I29" i="17"/>
  <c r="L29" i="17"/>
  <c r="K29" i="17"/>
  <c r="D37" i="17"/>
  <c r="L102" i="17"/>
  <c r="J102" i="17"/>
  <c r="L137" i="17"/>
  <c r="J137" i="17"/>
  <c r="S27" i="18"/>
  <c r="R27" i="18"/>
  <c r="AA40" i="18"/>
  <c r="Z40" i="18"/>
  <c r="Y48" i="18"/>
  <c r="U50" i="18"/>
  <c r="G62" i="18"/>
  <c r="S61" i="18"/>
  <c r="R61" i="18"/>
  <c r="C64" i="18"/>
  <c r="AA74" i="18"/>
  <c r="Z74" i="18"/>
  <c r="S96" i="18"/>
  <c r="R96" i="18"/>
  <c r="Q104" i="18"/>
  <c r="M106" i="18"/>
  <c r="AA109" i="18"/>
  <c r="Z109" i="18"/>
  <c r="M53" i="16"/>
  <c r="L53" i="16"/>
  <c r="J53" i="16"/>
  <c r="I53" i="16"/>
  <c r="K53" i="16"/>
  <c r="M61" i="16"/>
  <c r="L61" i="16"/>
  <c r="J61" i="16"/>
  <c r="I61" i="16"/>
  <c r="K61" i="16"/>
  <c r="D65" i="16"/>
  <c r="C77" i="16"/>
  <c r="M70" i="16"/>
  <c r="L70" i="16"/>
  <c r="J70" i="16"/>
  <c r="I70" i="16"/>
  <c r="K70" i="16"/>
  <c r="E79" i="16"/>
  <c r="D91" i="16"/>
  <c r="M87" i="16"/>
  <c r="L87" i="16"/>
  <c r="J87" i="16"/>
  <c r="I87" i="16"/>
  <c r="K87" i="16"/>
  <c r="F93" i="16"/>
  <c r="M96" i="16"/>
  <c r="L96" i="16"/>
  <c r="J96" i="16"/>
  <c r="I96" i="16"/>
  <c r="K96" i="16"/>
  <c r="E105" i="16"/>
  <c r="M104" i="16"/>
  <c r="L104" i="16"/>
  <c r="J104" i="16"/>
  <c r="I104" i="16"/>
  <c r="K104" i="16"/>
  <c r="G107" i="16"/>
  <c r="F119" i="16"/>
  <c r="M113" i="16"/>
  <c r="L113" i="16"/>
  <c r="J113" i="16"/>
  <c r="I113" i="16"/>
  <c r="K113" i="16"/>
  <c r="M122" i="16"/>
  <c r="H121" i="16"/>
  <c r="L122" i="16"/>
  <c r="J122" i="16"/>
  <c r="I122" i="16"/>
  <c r="K122" i="16"/>
  <c r="G133" i="16"/>
  <c r="M130" i="16"/>
  <c r="L130" i="16"/>
  <c r="J130" i="16"/>
  <c r="I130" i="16"/>
  <c r="K130" i="16"/>
  <c r="M139" i="16"/>
  <c r="L139" i="16"/>
  <c r="J139" i="16"/>
  <c r="I139" i="16"/>
  <c r="H147" i="16"/>
  <c r="K139" i="16"/>
  <c r="M156" i="16"/>
  <c r="L156" i="16"/>
  <c r="J156" i="16"/>
  <c r="I156" i="16"/>
  <c r="K156" i="16"/>
  <c r="G9" i="17"/>
  <c r="E21" i="17"/>
  <c r="D23" i="17"/>
  <c r="C35" i="17"/>
  <c r="L28" i="17"/>
  <c r="J28" i="17"/>
  <c r="I28" i="17"/>
  <c r="K28" i="17"/>
  <c r="E37" i="17"/>
  <c r="D49" i="17"/>
  <c r="L45" i="17"/>
  <c r="J45" i="17"/>
  <c r="I45" i="17"/>
  <c r="K45" i="17"/>
  <c r="D8" i="18"/>
  <c r="L8" i="18"/>
  <c r="J11" i="18"/>
  <c r="I11" i="18"/>
  <c r="F20" i="18"/>
  <c r="N20" i="18"/>
  <c r="V20" i="18"/>
  <c r="K15" i="18"/>
  <c r="J15" i="18"/>
  <c r="I15" i="18"/>
  <c r="J19" i="18"/>
  <c r="I19" i="18"/>
  <c r="J24" i="18"/>
  <c r="I24" i="18"/>
  <c r="D34" i="18"/>
  <c r="L34" i="18"/>
  <c r="J28" i="18"/>
  <c r="I28" i="18"/>
  <c r="J32" i="18"/>
  <c r="I32" i="18"/>
  <c r="H36" i="18"/>
  <c r="J37" i="18"/>
  <c r="I37" i="18"/>
  <c r="P36" i="18"/>
  <c r="X36" i="18"/>
  <c r="J41" i="18"/>
  <c r="I41" i="18"/>
  <c r="J45" i="18"/>
  <c r="I45" i="18"/>
  <c r="F50" i="18"/>
  <c r="N50" i="18"/>
  <c r="V50" i="18"/>
  <c r="J54" i="18"/>
  <c r="I54" i="18"/>
  <c r="H62" i="18"/>
  <c r="P62" i="18"/>
  <c r="X62" i="18"/>
  <c r="J58" i="18"/>
  <c r="I58" i="18"/>
  <c r="D64" i="18"/>
  <c r="L64" i="18"/>
  <c r="J67" i="18"/>
  <c r="I67" i="18"/>
  <c r="F76" i="18"/>
  <c r="N76" i="18"/>
  <c r="V76" i="18"/>
  <c r="J71" i="18"/>
  <c r="I71" i="18"/>
  <c r="J75" i="18"/>
  <c r="I75" i="18"/>
  <c r="J80" i="18"/>
  <c r="I80" i="18"/>
  <c r="D90" i="18"/>
  <c r="L90" i="18"/>
  <c r="J84" i="18"/>
  <c r="I84" i="18"/>
  <c r="J88" i="18"/>
  <c r="I88" i="18"/>
  <c r="H92" i="18"/>
  <c r="J93" i="18"/>
  <c r="I93" i="18"/>
  <c r="P92" i="18"/>
  <c r="X92" i="18"/>
  <c r="J97" i="18"/>
  <c r="I97" i="18"/>
  <c r="J101" i="18"/>
  <c r="I101" i="18"/>
  <c r="F106" i="18"/>
  <c r="N106" i="18"/>
  <c r="V106" i="18"/>
  <c r="J110" i="18"/>
  <c r="I110" i="18"/>
  <c r="H118" i="18"/>
  <c r="P118" i="18"/>
  <c r="X118" i="18"/>
  <c r="J114" i="18"/>
  <c r="I114" i="18"/>
  <c r="D120" i="18"/>
  <c r="L120" i="18"/>
  <c r="K123" i="18"/>
  <c r="J123" i="18"/>
  <c r="I123" i="18"/>
  <c r="F132" i="18"/>
  <c r="N132" i="18"/>
  <c r="V132" i="18"/>
  <c r="G134" i="18"/>
  <c r="AA138" i="18"/>
  <c r="Z138" i="18"/>
  <c r="Y146" i="18"/>
  <c r="S142" i="18"/>
  <c r="R142" i="18"/>
  <c r="Y148" i="18"/>
  <c r="AA149" i="18"/>
  <c r="Z149" i="18"/>
  <c r="H27" i="21"/>
  <c r="J27" i="21"/>
  <c r="I27" i="21"/>
  <c r="D51" i="16"/>
  <c r="C63" i="16"/>
  <c r="L56" i="16"/>
  <c r="K56" i="16"/>
  <c r="I56" i="16"/>
  <c r="M56" i="16"/>
  <c r="J56" i="16"/>
  <c r="E65" i="16"/>
  <c r="D77" i="16"/>
  <c r="L73" i="16"/>
  <c r="K73" i="16"/>
  <c r="I73" i="16"/>
  <c r="M73" i="16"/>
  <c r="J73" i="16"/>
  <c r="F79" i="16"/>
  <c r="L82" i="16"/>
  <c r="K82" i="16"/>
  <c r="I82" i="16"/>
  <c r="M82" i="16"/>
  <c r="J82" i="16"/>
  <c r="E91" i="16"/>
  <c r="L90" i="16"/>
  <c r="K90" i="16"/>
  <c r="I90" i="16"/>
  <c r="M90" i="16"/>
  <c r="J90" i="16"/>
  <c r="G93" i="16"/>
  <c r="F105" i="16"/>
  <c r="L99" i="16"/>
  <c r="K99" i="16"/>
  <c r="I99" i="16"/>
  <c r="M99" i="16"/>
  <c r="J99" i="16"/>
  <c r="L108" i="16"/>
  <c r="K108" i="16"/>
  <c r="I108" i="16"/>
  <c r="J108" i="16"/>
  <c r="H107" i="16"/>
  <c r="M108" i="16"/>
  <c r="G119" i="16"/>
  <c r="L116" i="16"/>
  <c r="K116" i="16"/>
  <c r="I116" i="16"/>
  <c r="M116" i="16"/>
  <c r="J116" i="16"/>
  <c r="L125" i="16"/>
  <c r="K125" i="16"/>
  <c r="I125" i="16"/>
  <c r="H133" i="16"/>
  <c r="M125" i="16"/>
  <c r="J125" i="16"/>
  <c r="L142" i="16"/>
  <c r="K142" i="16"/>
  <c r="I142" i="16"/>
  <c r="M142" i="16"/>
  <c r="J142" i="16"/>
  <c r="C149" i="16"/>
  <c r="L151" i="16"/>
  <c r="K151" i="16"/>
  <c r="I151" i="16"/>
  <c r="M151" i="16"/>
  <c r="J151" i="16"/>
  <c r="L159" i="16"/>
  <c r="K159" i="16"/>
  <c r="I159" i="16"/>
  <c r="M159" i="16"/>
  <c r="J159" i="16"/>
  <c r="L10" i="17"/>
  <c r="K10" i="17"/>
  <c r="I10" i="17"/>
  <c r="J10" i="17"/>
  <c r="H9" i="17"/>
  <c r="F21" i="17"/>
  <c r="L14" i="17"/>
  <c r="K14" i="17"/>
  <c r="I14" i="17"/>
  <c r="J14" i="17"/>
  <c r="L18" i="17"/>
  <c r="K18" i="17"/>
  <c r="I18" i="17"/>
  <c r="J18" i="17"/>
  <c r="E23" i="17"/>
  <c r="D35" i="17"/>
  <c r="L31" i="17"/>
  <c r="K31" i="17"/>
  <c r="I31" i="17"/>
  <c r="J31" i="17"/>
  <c r="F37" i="17"/>
  <c r="L40" i="17"/>
  <c r="K40" i="17"/>
  <c r="I40" i="17"/>
  <c r="J40" i="17"/>
  <c r="E49" i="17"/>
  <c r="L48" i="17"/>
  <c r="K48" i="17"/>
  <c r="I48" i="17"/>
  <c r="J48" i="17"/>
  <c r="E8" i="18"/>
  <c r="M8" i="18"/>
  <c r="U8" i="18"/>
  <c r="S11" i="18"/>
  <c r="R11" i="18"/>
  <c r="AA11" i="18"/>
  <c r="Z11" i="18"/>
  <c r="G20" i="18"/>
  <c r="O20" i="18"/>
  <c r="W20" i="18"/>
  <c r="S15" i="18"/>
  <c r="R15" i="18"/>
  <c r="AA15" i="18"/>
  <c r="Z15" i="18"/>
  <c r="S19" i="18"/>
  <c r="R19" i="18"/>
  <c r="AB19" i="18"/>
  <c r="AA19" i="18"/>
  <c r="Z19" i="18"/>
  <c r="C22" i="18"/>
  <c r="T24" i="18"/>
  <c r="S24" i="18"/>
  <c r="R24" i="18"/>
  <c r="AA24" i="18"/>
  <c r="Z24" i="18"/>
  <c r="E34" i="18"/>
  <c r="M34" i="18"/>
  <c r="U34" i="18"/>
  <c r="T28" i="18"/>
  <c r="S28" i="18"/>
  <c r="R28" i="18"/>
  <c r="AB28" i="18"/>
  <c r="AA28" i="18"/>
  <c r="Z28" i="18"/>
  <c r="S32" i="18"/>
  <c r="R32" i="18"/>
  <c r="AA32" i="18"/>
  <c r="Z32" i="18"/>
  <c r="S37" i="18"/>
  <c r="R37" i="18"/>
  <c r="Q36" i="18"/>
  <c r="AB37" i="18"/>
  <c r="AA37" i="18"/>
  <c r="Z37" i="18"/>
  <c r="Y36" i="18"/>
  <c r="C48" i="18"/>
  <c r="S41" i="18"/>
  <c r="R41" i="18"/>
  <c r="AB41" i="18"/>
  <c r="AA41" i="18"/>
  <c r="Z41" i="18"/>
  <c r="S45" i="18"/>
  <c r="R45" i="18"/>
  <c r="AA45" i="18"/>
  <c r="Z45" i="18"/>
  <c r="G50" i="18"/>
  <c r="O50" i="18"/>
  <c r="W50" i="18"/>
  <c r="S54" i="18"/>
  <c r="R54" i="18"/>
  <c r="Q62" i="18"/>
  <c r="AB54" i="18"/>
  <c r="AA54" i="18"/>
  <c r="Z54" i="18"/>
  <c r="Y62" i="18"/>
  <c r="S58" i="18"/>
  <c r="R58" i="18"/>
  <c r="AB58" i="18"/>
  <c r="AA58" i="18"/>
  <c r="Z58" i="18"/>
  <c r="E64" i="18"/>
  <c r="M64" i="18"/>
  <c r="U64" i="18"/>
  <c r="S67" i="18"/>
  <c r="R67" i="18"/>
  <c r="AB67" i="18"/>
  <c r="AA67" i="18"/>
  <c r="Z67" i="18"/>
  <c r="G76" i="18"/>
  <c r="O76" i="18"/>
  <c r="W76" i="18"/>
  <c r="S71" i="18"/>
  <c r="R71" i="18"/>
  <c r="AA71" i="18"/>
  <c r="Z71" i="18"/>
  <c r="S75" i="18"/>
  <c r="R75" i="18"/>
  <c r="AB75" i="18"/>
  <c r="AA75" i="18"/>
  <c r="Z75" i="18"/>
  <c r="C78" i="18"/>
  <c r="T80" i="18"/>
  <c r="S80" i="18"/>
  <c r="R80" i="18"/>
  <c r="AA80" i="18"/>
  <c r="Z80" i="18"/>
  <c r="E90" i="18"/>
  <c r="M90" i="18"/>
  <c r="U90" i="18"/>
  <c r="S84" i="18"/>
  <c r="R84" i="18"/>
  <c r="AB84" i="18"/>
  <c r="AA84" i="18"/>
  <c r="Z84" i="18"/>
  <c r="S88" i="18"/>
  <c r="R88" i="18"/>
  <c r="AA88" i="18"/>
  <c r="Z88" i="18"/>
  <c r="S93" i="18"/>
  <c r="R93" i="18"/>
  <c r="Q92" i="18"/>
  <c r="AA93" i="18"/>
  <c r="Z93" i="18"/>
  <c r="Y92" i="18"/>
  <c r="C104" i="18"/>
  <c r="S97" i="18"/>
  <c r="R97" i="18"/>
  <c r="AA97" i="18"/>
  <c r="Z97" i="18"/>
  <c r="S101" i="18"/>
  <c r="R101" i="18"/>
  <c r="AA101" i="18"/>
  <c r="Z101" i="18"/>
  <c r="G106" i="18"/>
  <c r="O106" i="18"/>
  <c r="W106" i="18"/>
  <c r="S110" i="18"/>
  <c r="R110" i="18"/>
  <c r="Q118" i="18"/>
  <c r="AA110" i="18"/>
  <c r="Z110" i="18"/>
  <c r="Y118" i="18"/>
  <c r="S114" i="18"/>
  <c r="R114" i="18"/>
  <c r="AB114" i="18"/>
  <c r="AA114" i="18"/>
  <c r="Z114" i="18"/>
  <c r="E120" i="18"/>
  <c r="M120" i="18"/>
  <c r="U120" i="18"/>
  <c r="S123" i="18"/>
  <c r="R123" i="18"/>
  <c r="AA123" i="18"/>
  <c r="Z123" i="18"/>
  <c r="G132" i="18"/>
  <c r="O132" i="18"/>
  <c r="W132" i="18"/>
  <c r="AA125" i="18"/>
  <c r="Z125" i="18"/>
  <c r="J126" i="18"/>
  <c r="I126" i="18"/>
  <c r="T126" i="18"/>
  <c r="S126" i="18"/>
  <c r="R126" i="18"/>
  <c r="AB131" i="18"/>
  <c r="AA131" i="18"/>
  <c r="Z131" i="18"/>
  <c r="S136" i="18"/>
  <c r="R136" i="18"/>
  <c r="S157" i="18"/>
  <c r="R157" i="18"/>
  <c r="E51" i="16"/>
  <c r="D63" i="16"/>
  <c r="K59" i="16"/>
  <c r="J59" i="16"/>
  <c r="M59" i="16"/>
  <c r="L59" i="16"/>
  <c r="I59" i="16"/>
  <c r="F65" i="16"/>
  <c r="K68" i="16"/>
  <c r="J68" i="16"/>
  <c r="L68" i="16"/>
  <c r="I68" i="16"/>
  <c r="M68" i="16"/>
  <c r="E77" i="16"/>
  <c r="K76" i="16"/>
  <c r="J76" i="16"/>
  <c r="I76" i="16"/>
  <c r="M76" i="16"/>
  <c r="L76" i="16"/>
  <c r="G79" i="16"/>
  <c r="F91" i="16"/>
  <c r="K85" i="16"/>
  <c r="J85" i="16"/>
  <c r="M85" i="16"/>
  <c r="L85" i="16"/>
  <c r="I85" i="16"/>
  <c r="K94" i="16"/>
  <c r="J94" i="16"/>
  <c r="H93" i="16"/>
  <c r="M94" i="16"/>
  <c r="L94" i="16"/>
  <c r="I94" i="16"/>
  <c r="G105" i="16"/>
  <c r="K102" i="16"/>
  <c r="J102" i="16"/>
  <c r="M102" i="16"/>
  <c r="L102" i="16"/>
  <c r="I102" i="16"/>
  <c r="K111" i="16"/>
  <c r="J111" i="16"/>
  <c r="H119" i="16"/>
  <c r="M111" i="16"/>
  <c r="L111" i="16"/>
  <c r="I111" i="16"/>
  <c r="K128" i="16"/>
  <c r="J128" i="16"/>
  <c r="M128" i="16"/>
  <c r="L128" i="16"/>
  <c r="I128" i="16"/>
  <c r="C135" i="16"/>
  <c r="K137" i="16"/>
  <c r="J137" i="16"/>
  <c r="L137" i="16"/>
  <c r="I137" i="16"/>
  <c r="M137" i="16"/>
  <c r="K145" i="16"/>
  <c r="J145" i="16"/>
  <c r="I145" i="16"/>
  <c r="M145" i="16"/>
  <c r="L145" i="16"/>
  <c r="D149" i="16"/>
  <c r="C161" i="16"/>
  <c r="K154" i="16"/>
  <c r="J154" i="16"/>
  <c r="M154" i="16"/>
  <c r="L154" i="16"/>
  <c r="I154" i="16"/>
  <c r="G21" i="17"/>
  <c r="F23" i="17"/>
  <c r="K26" i="17"/>
  <c r="J26" i="17"/>
  <c r="L26" i="17"/>
  <c r="I26" i="17"/>
  <c r="E35" i="17"/>
  <c r="K34" i="17"/>
  <c r="J34" i="17"/>
  <c r="L34" i="17"/>
  <c r="I34" i="17"/>
  <c r="G37" i="17"/>
  <c r="F49" i="17"/>
  <c r="K43" i="17"/>
  <c r="J43" i="17"/>
  <c r="L43" i="17"/>
  <c r="I43" i="17"/>
  <c r="F8" i="18"/>
  <c r="N8" i="18"/>
  <c r="V8" i="18"/>
  <c r="J12" i="18"/>
  <c r="I12" i="18"/>
  <c r="H20" i="18"/>
  <c r="P20" i="18"/>
  <c r="X20" i="18"/>
  <c r="J16" i="18"/>
  <c r="I16" i="18"/>
  <c r="D22" i="18"/>
  <c r="L22" i="18"/>
  <c r="J25" i="18"/>
  <c r="I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K46" i="18"/>
  <c r="J46" i="18"/>
  <c r="I46" i="18"/>
  <c r="J51" i="18"/>
  <c r="I51" i="18"/>
  <c r="H50" i="18"/>
  <c r="P50" i="18"/>
  <c r="X50" i="18"/>
  <c r="J55" i="18"/>
  <c r="I55" i="18"/>
  <c r="J59" i="18"/>
  <c r="I59" i="18"/>
  <c r="F64" i="18"/>
  <c r="N64" i="18"/>
  <c r="V64" i="18"/>
  <c r="J68" i="18"/>
  <c r="I68" i="18"/>
  <c r="H76" i="18"/>
  <c r="P76" i="18"/>
  <c r="X76" i="18"/>
  <c r="K72" i="18"/>
  <c r="J72" i="18"/>
  <c r="I72" i="18"/>
  <c r="D78" i="18"/>
  <c r="L78" i="18"/>
  <c r="J81" i="18"/>
  <c r="I81" i="18"/>
  <c r="F90" i="18"/>
  <c r="N90" i="18"/>
  <c r="V90" i="18"/>
  <c r="J85" i="18"/>
  <c r="I85" i="18"/>
  <c r="J89" i="18"/>
  <c r="I89" i="18"/>
  <c r="J94" i="18"/>
  <c r="I94" i="18"/>
  <c r="D104" i="18"/>
  <c r="L104" i="18"/>
  <c r="J98" i="18"/>
  <c r="I98" i="18"/>
  <c r="J102" i="18"/>
  <c r="I102" i="18"/>
  <c r="J107" i="18"/>
  <c r="I107" i="18"/>
  <c r="H106" i="18"/>
  <c r="P106" i="18"/>
  <c r="X106" i="18"/>
  <c r="J111" i="18"/>
  <c r="I111" i="18"/>
  <c r="J115" i="18"/>
  <c r="I115" i="18"/>
  <c r="F120" i="18"/>
  <c r="N120" i="18"/>
  <c r="V120" i="18"/>
  <c r="H132" i="18"/>
  <c r="J124" i="18"/>
  <c r="I124" i="18"/>
  <c r="P132" i="18"/>
  <c r="Y132" i="18"/>
  <c r="AA124" i="18"/>
  <c r="Z124" i="18"/>
  <c r="J125" i="18"/>
  <c r="I125" i="18"/>
  <c r="S125" i="18"/>
  <c r="R125" i="18"/>
  <c r="S129" i="18"/>
  <c r="R129" i="18"/>
  <c r="O134" i="18"/>
  <c r="AA142" i="18"/>
  <c r="Z142" i="18"/>
  <c r="S144" i="18"/>
  <c r="R144" i="18"/>
  <c r="AA157" i="18"/>
  <c r="Z157" i="18"/>
  <c r="J89" i="17"/>
  <c r="L89" i="17"/>
  <c r="J98" i="17"/>
  <c r="L98" i="17"/>
  <c r="J115" i="17"/>
  <c r="L115" i="17"/>
  <c r="J124" i="17"/>
  <c r="L124" i="17"/>
  <c r="J132" i="17"/>
  <c r="L132" i="17"/>
  <c r="J141" i="17"/>
  <c r="L141" i="17"/>
  <c r="J150" i="17"/>
  <c r="L150" i="17"/>
  <c r="J158" i="17"/>
  <c r="L158" i="17"/>
  <c r="G8" i="18"/>
  <c r="O8" i="18"/>
  <c r="W8" i="18"/>
  <c r="S12" i="18"/>
  <c r="R12" i="18"/>
  <c r="Q20" i="18"/>
  <c r="AA12" i="18"/>
  <c r="Z12" i="18"/>
  <c r="Y20" i="18"/>
  <c r="S16" i="18"/>
  <c r="R16" i="18"/>
  <c r="AA16" i="18"/>
  <c r="Z16" i="18"/>
  <c r="E22" i="18"/>
  <c r="M22" i="18"/>
  <c r="U22" i="18"/>
  <c r="S25" i="18"/>
  <c r="R25" i="18"/>
  <c r="AA25" i="18"/>
  <c r="Z25" i="18"/>
  <c r="G34" i="18"/>
  <c r="O34" i="18"/>
  <c r="W34" i="18"/>
  <c r="T29" i="18"/>
  <c r="S29" i="18"/>
  <c r="R29" i="18"/>
  <c r="AA29" i="18"/>
  <c r="Z29" i="18"/>
  <c r="S33" i="18"/>
  <c r="R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S42" i="18"/>
  <c r="R42" i="18"/>
  <c r="AA42" i="18"/>
  <c r="Z42" i="18"/>
  <c r="S46" i="18"/>
  <c r="R46" i="18"/>
  <c r="AA46" i="18"/>
  <c r="Z46" i="18"/>
  <c r="S51" i="18"/>
  <c r="R51" i="18"/>
  <c r="Q50" i="18"/>
  <c r="AA51" i="18"/>
  <c r="Z51" i="18"/>
  <c r="Y50" i="18"/>
  <c r="C62" i="18"/>
  <c r="S55" i="18"/>
  <c r="R55" i="18"/>
  <c r="AA55" i="18"/>
  <c r="Z55" i="18"/>
  <c r="S59" i="18"/>
  <c r="R59" i="18"/>
  <c r="AB59" i="18"/>
  <c r="AA59" i="18"/>
  <c r="Z59" i="18"/>
  <c r="G64" i="18"/>
  <c r="O64" i="18"/>
  <c r="W64" i="18"/>
  <c r="S68" i="18"/>
  <c r="R68" i="18"/>
  <c r="Q76" i="18"/>
  <c r="AA68" i="18"/>
  <c r="Z68" i="18"/>
  <c r="Y76" i="18"/>
  <c r="S72" i="18"/>
  <c r="R72" i="18"/>
  <c r="AB72" i="18"/>
  <c r="AA72" i="18"/>
  <c r="Z72" i="18"/>
  <c r="E78" i="18"/>
  <c r="M78" i="18"/>
  <c r="U78" i="18"/>
  <c r="S81" i="18"/>
  <c r="R81" i="18"/>
  <c r="AA81" i="18"/>
  <c r="Z81" i="18"/>
  <c r="G90" i="18"/>
  <c r="O90" i="18"/>
  <c r="W90" i="18"/>
  <c r="T85" i="18"/>
  <c r="S85" i="18"/>
  <c r="R85" i="18"/>
  <c r="AA85" i="18"/>
  <c r="Z85" i="18"/>
  <c r="S89" i="18"/>
  <c r="R89" i="18"/>
  <c r="AB89" i="18"/>
  <c r="AA89" i="18"/>
  <c r="Z89" i="18"/>
  <c r="C92" i="18"/>
  <c r="S94" i="18"/>
  <c r="R94" i="18"/>
  <c r="AB94" i="18"/>
  <c r="AA94" i="18"/>
  <c r="Z94" i="18"/>
  <c r="E104" i="18"/>
  <c r="M104" i="18"/>
  <c r="U104" i="18"/>
  <c r="S98" i="18"/>
  <c r="R98" i="18"/>
  <c r="AB98" i="18"/>
  <c r="AA98" i="18"/>
  <c r="Z98" i="18"/>
  <c r="T102" i="18"/>
  <c r="S102" i="18"/>
  <c r="R102" i="18"/>
  <c r="AA102" i="18"/>
  <c r="Z102" i="18"/>
  <c r="S107" i="18"/>
  <c r="R107" i="18"/>
  <c r="Q106" i="18"/>
  <c r="AA107" i="18"/>
  <c r="Z107" i="18"/>
  <c r="Y106" i="18"/>
  <c r="C118" i="18"/>
  <c r="S111" i="18"/>
  <c r="R111" i="18"/>
  <c r="AA111" i="18"/>
  <c r="Z111" i="18"/>
  <c r="T115" i="18"/>
  <c r="S115" i="18"/>
  <c r="R115" i="18"/>
  <c r="AB115" i="18"/>
  <c r="AA115" i="18"/>
  <c r="Z115" i="18"/>
  <c r="G120" i="18"/>
  <c r="O120" i="18"/>
  <c r="W120" i="18"/>
  <c r="Q132" i="18"/>
  <c r="S124" i="18"/>
  <c r="R124" i="18"/>
  <c r="AA136" i="18"/>
  <c r="Z136" i="18"/>
  <c r="E146" i="18"/>
  <c r="S140" i="18"/>
  <c r="R140" i="18"/>
  <c r="AA144" i="18"/>
  <c r="Z144" i="18"/>
  <c r="H44" i="21"/>
  <c r="J44" i="21"/>
  <c r="I44" i="21"/>
  <c r="H91" i="21"/>
  <c r="J91" i="21"/>
  <c r="I91" i="21"/>
  <c r="L43" i="22"/>
  <c r="K43" i="22"/>
  <c r="J43" i="22"/>
  <c r="N43" i="22"/>
  <c r="M43" i="22"/>
  <c r="K48" i="16"/>
  <c r="J48" i="16"/>
  <c r="I48" i="16"/>
  <c r="M48" i="16"/>
  <c r="L48" i="16"/>
  <c r="G51" i="16"/>
  <c r="F63" i="16"/>
  <c r="I57" i="16"/>
  <c r="M57" i="16"/>
  <c r="L57" i="16"/>
  <c r="K57" i="16"/>
  <c r="J57" i="16"/>
  <c r="I66" i="16"/>
  <c r="M66" i="16"/>
  <c r="H65" i="16"/>
  <c r="L66" i="16"/>
  <c r="K66" i="16"/>
  <c r="J66" i="16"/>
  <c r="G77" i="16"/>
  <c r="I74" i="16"/>
  <c r="M74" i="16"/>
  <c r="L74" i="16"/>
  <c r="J74" i="16"/>
  <c r="K74" i="16"/>
  <c r="I83" i="16"/>
  <c r="H91" i="16"/>
  <c r="M83" i="16"/>
  <c r="L83" i="16"/>
  <c r="K83" i="16"/>
  <c r="J83" i="16"/>
  <c r="I100" i="16"/>
  <c r="M100" i="16"/>
  <c r="L100" i="16"/>
  <c r="K100" i="16"/>
  <c r="J100" i="16"/>
  <c r="C107" i="16"/>
  <c r="I109" i="16"/>
  <c r="M109" i="16"/>
  <c r="L109" i="16"/>
  <c r="K109" i="16"/>
  <c r="J109" i="16"/>
  <c r="I117" i="16"/>
  <c r="M117" i="16"/>
  <c r="L117" i="16"/>
  <c r="K117" i="16"/>
  <c r="J117" i="16"/>
  <c r="D121" i="16"/>
  <c r="C133" i="16"/>
  <c r="I126" i="16"/>
  <c r="M126" i="16"/>
  <c r="L126" i="16"/>
  <c r="K126" i="16"/>
  <c r="J126" i="16"/>
  <c r="E135" i="16"/>
  <c r="D147" i="16"/>
  <c r="I143" i="16"/>
  <c r="M143" i="16"/>
  <c r="L143" i="16"/>
  <c r="J143" i="16"/>
  <c r="K143" i="16"/>
  <c r="F149" i="16"/>
  <c r="I152" i="16"/>
  <c r="M152" i="16"/>
  <c r="L152" i="16"/>
  <c r="K152" i="16"/>
  <c r="J152" i="16"/>
  <c r="E161" i="16"/>
  <c r="I160" i="16"/>
  <c r="M160" i="16"/>
  <c r="L160" i="16"/>
  <c r="K160" i="16"/>
  <c r="J160" i="16"/>
  <c r="C9" i="17"/>
  <c r="I24" i="17"/>
  <c r="H23" i="17"/>
  <c r="L24" i="17"/>
  <c r="K24" i="17"/>
  <c r="J24" i="17"/>
  <c r="G35" i="17"/>
  <c r="I32" i="17"/>
  <c r="L32" i="17"/>
  <c r="K32" i="17"/>
  <c r="J32" i="17"/>
  <c r="I41" i="17"/>
  <c r="H49" i="17"/>
  <c r="L41" i="17"/>
  <c r="K41" i="17"/>
  <c r="J41" i="17"/>
  <c r="I9" i="18"/>
  <c r="H8" i="18"/>
  <c r="K16" i="18" s="1"/>
  <c r="J9" i="18"/>
  <c r="P8" i="18"/>
  <c r="X8" i="18"/>
  <c r="J13" i="18"/>
  <c r="I13" i="18"/>
  <c r="J17" i="18"/>
  <c r="I17" i="18"/>
  <c r="F22" i="18"/>
  <c r="N22" i="18"/>
  <c r="V22" i="18"/>
  <c r="J26" i="18"/>
  <c r="I26" i="18"/>
  <c r="H34" i="18"/>
  <c r="P34" i="18"/>
  <c r="X34" i="18"/>
  <c r="J30" i="18"/>
  <c r="I30" i="18"/>
  <c r="D36" i="18"/>
  <c r="L36" i="18"/>
  <c r="J39" i="18"/>
  <c r="I39" i="18"/>
  <c r="F48" i="18"/>
  <c r="N48" i="18"/>
  <c r="V48" i="18"/>
  <c r="J43" i="18"/>
  <c r="I43" i="18"/>
  <c r="J47" i="18"/>
  <c r="I47" i="18"/>
  <c r="K47" i="18"/>
  <c r="J52" i="18"/>
  <c r="I52" i="18"/>
  <c r="D62" i="18"/>
  <c r="L62" i="18"/>
  <c r="J56" i="18"/>
  <c r="I56" i="18"/>
  <c r="K56" i="18"/>
  <c r="J60" i="18"/>
  <c r="I60" i="18"/>
  <c r="J65" i="18"/>
  <c r="I65" i="18"/>
  <c r="H64" i="18"/>
  <c r="P64" i="18"/>
  <c r="X64" i="18"/>
  <c r="J69" i="18"/>
  <c r="I69" i="18"/>
  <c r="K69" i="18"/>
  <c r="J73" i="18"/>
  <c r="I73" i="18"/>
  <c r="F78" i="18"/>
  <c r="N78" i="18"/>
  <c r="V78" i="18"/>
  <c r="J82" i="18"/>
  <c r="I82" i="18"/>
  <c r="H90" i="18"/>
  <c r="P90" i="18"/>
  <c r="X90" i="18"/>
  <c r="J86" i="18"/>
  <c r="I86" i="18"/>
  <c r="D92" i="18"/>
  <c r="L92" i="18"/>
  <c r="J95" i="18"/>
  <c r="I95" i="18"/>
  <c r="K95" i="18"/>
  <c r="F104" i="18"/>
  <c r="N104" i="18"/>
  <c r="V104" i="18"/>
  <c r="J99" i="18"/>
  <c r="I99" i="18"/>
  <c r="J103" i="18"/>
  <c r="I103" i="18"/>
  <c r="K103" i="18"/>
  <c r="J108" i="18"/>
  <c r="I108" i="18"/>
  <c r="K108" i="18"/>
  <c r="D118" i="18"/>
  <c r="L118" i="18"/>
  <c r="J112" i="18"/>
  <c r="I112" i="18"/>
  <c r="K112" i="18"/>
  <c r="J116" i="18"/>
  <c r="I116" i="18"/>
  <c r="K116" i="18"/>
  <c r="J121" i="18"/>
  <c r="I121" i="18"/>
  <c r="H120" i="18"/>
  <c r="K121" i="18"/>
  <c r="P120" i="18"/>
  <c r="X120" i="18"/>
  <c r="AA129" i="18"/>
  <c r="Z129" i="18"/>
  <c r="W134" i="18"/>
  <c r="S153" i="18"/>
  <c r="R153" i="18"/>
  <c r="E22" i="21"/>
  <c r="N152" i="22"/>
  <c r="M152" i="22"/>
  <c r="L152" i="22"/>
  <c r="K152" i="22"/>
  <c r="J152" i="22"/>
  <c r="M52" i="16"/>
  <c r="L52" i="16"/>
  <c r="I52" i="16"/>
  <c r="K52" i="16"/>
  <c r="J52" i="16"/>
  <c r="H51" i="16"/>
  <c r="G63" i="16"/>
  <c r="M60" i="16"/>
  <c r="L60" i="16"/>
  <c r="K60" i="16"/>
  <c r="J60" i="16"/>
  <c r="I60" i="16"/>
  <c r="H77" i="16"/>
  <c r="M69" i="16"/>
  <c r="L69" i="16"/>
  <c r="K69" i="16"/>
  <c r="J69" i="16"/>
  <c r="I69" i="16"/>
  <c r="M86" i="16"/>
  <c r="L86" i="16"/>
  <c r="K86" i="16"/>
  <c r="J86" i="16"/>
  <c r="I86" i="16"/>
  <c r="C93" i="16"/>
  <c r="M95" i="16"/>
  <c r="L95" i="16"/>
  <c r="K95" i="16"/>
  <c r="J95" i="16"/>
  <c r="I95" i="16"/>
  <c r="M103" i="16"/>
  <c r="L103" i="16"/>
  <c r="K103" i="16"/>
  <c r="J103" i="16"/>
  <c r="I103" i="16"/>
  <c r="D107" i="16"/>
  <c r="C119" i="16"/>
  <c r="M112" i="16"/>
  <c r="L112" i="16"/>
  <c r="K112" i="16"/>
  <c r="I112" i="16"/>
  <c r="J112" i="16"/>
  <c r="E121" i="16"/>
  <c r="D133" i="16"/>
  <c r="M129" i="16"/>
  <c r="L129" i="16"/>
  <c r="K129" i="16"/>
  <c r="J129" i="16"/>
  <c r="I129" i="16"/>
  <c r="F135" i="16"/>
  <c r="M138" i="16"/>
  <c r="L138" i="16"/>
  <c r="K138" i="16"/>
  <c r="J138" i="16"/>
  <c r="I138" i="16"/>
  <c r="E147" i="16"/>
  <c r="M146" i="16"/>
  <c r="L146" i="16"/>
  <c r="K146" i="16"/>
  <c r="J146" i="16"/>
  <c r="I146" i="16"/>
  <c r="G149" i="16"/>
  <c r="F161" i="16"/>
  <c r="M155" i="16"/>
  <c r="L155" i="16"/>
  <c r="K155" i="16"/>
  <c r="J155" i="16"/>
  <c r="I155" i="16"/>
  <c r="D9" i="17"/>
  <c r="L12" i="17"/>
  <c r="K12" i="17"/>
  <c r="J12" i="17"/>
  <c r="I12" i="17"/>
  <c r="L16" i="17"/>
  <c r="K16" i="17"/>
  <c r="J16" i="17"/>
  <c r="I16" i="17"/>
  <c r="L20" i="17"/>
  <c r="K20" i="17"/>
  <c r="J20" i="17"/>
  <c r="I20" i="17"/>
  <c r="H35" i="17"/>
  <c r="L27" i="17"/>
  <c r="K27" i="17"/>
  <c r="I27" i="17"/>
  <c r="J27" i="17"/>
  <c r="L44" i="17"/>
  <c r="K44" i="17"/>
  <c r="J44" i="17"/>
  <c r="I44" i="17"/>
  <c r="Q8" i="18"/>
  <c r="T23" i="18" s="1"/>
  <c r="T9" i="18"/>
  <c r="R9" i="18"/>
  <c r="S9" i="18"/>
  <c r="Z9" i="18"/>
  <c r="Y8" i="18"/>
  <c r="AB15" i="18" s="1"/>
  <c r="AB9" i="18"/>
  <c r="AA9" i="18"/>
  <c r="C20" i="18"/>
  <c r="R13" i="18"/>
  <c r="S13" i="18"/>
  <c r="Z13" i="18"/>
  <c r="AB13" i="18"/>
  <c r="AA13" i="18"/>
  <c r="R17" i="18"/>
  <c r="T17" i="18"/>
  <c r="S17" i="18"/>
  <c r="Z17" i="18"/>
  <c r="AB17" i="18"/>
  <c r="AA17" i="18"/>
  <c r="G22" i="18"/>
  <c r="O22" i="18"/>
  <c r="W22" i="18"/>
  <c r="R26" i="18"/>
  <c r="Q34" i="18"/>
  <c r="S26" i="18"/>
  <c r="Z26" i="18"/>
  <c r="Y34" i="18"/>
  <c r="AB26" i="18"/>
  <c r="AA26" i="18"/>
  <c r="R30" i="18"/>
  <c r="T30" i="18"/>
  <c r="S30" i="18"/>
  <c r="Z30" i="18"/>
  <c r="AB30" i="18"/>
  <c r="AA30" i="18"/>
  <c r="E36" i="18"/>
  <c r="M36" i="18"/>
  <c r="U36" i="18"/>
  <c r="R39" i="18"/>
  <c r="S39" i="18"/>
  <c r="Z39" i="18"/>
  <c r="AB39" i="18"/>
  <c r="AA39" i="18"/>
  <c r="G48" i="18"/>
  <c r="O48" i="18"/>
  <c r="W48" i="18"/>
  <c r="R43" i="18"/>
  <c r="S43" i="18"/>
  <c r="Z43" i="18"/>
  <c r="AB43" i="18"/>
  <c r="AA43" i="18"/>
  <c r="R47" i="18"/>
  <c r="T47" i="18"/>
  <c r="S47" i="18"/>
  <c r="Z47" i="18"/>
  <c r="AB47" i="18"/>
  <c r="AA47" i="18"/>
  <c r="C50" i="18"/>
  <c r="R52" i="18"/>
  <c r="S52" i="18"/>
  <c r="Z52" i="18"/>
  <c r="AB52" i="18"/>
  <c r="AA52" i="18"/>
  <c r="E62" i="18"/>
  <c r="M62" i="18"/>
  <c r="U62" i="18"/>
  <c r="R56" i="18"/>
  <c r="T56" i="18"/>
  <c r="S56" i="18"/>
  <c r="Z56" i="18"/>
  <c r="AB56" i="18"/>
  <c r="AA56" i="18"/>
  <c r="R60" i="18"/>
  <c r="S60" i="18"/>
  <c r="Z60" i="18"/>
  <c r="AB60" i="18"/>
  <c r="AA60" i="18"/>
  <c r="R65" i="18"/>
  <c r="Q64" i="18"/>
  <c r="S65" i="18"/>
  <c r="Z65" i="18"/>
  <c r="Y64" i="18"/>
  <c r="AB65" i="18"/>
  <c r="AA65" i="18"/>
  <c r="C76" i="18"/>
  <c r="R69" i="18"/>
  <c r="S69" i="18"/>
  <c r="Z69" i="18"/>
  <c r="AB69" i="18"/>
  <c r="AA69" i="18"/>
  <c r="R73" i="18"/>
  <c r="T73" i="18"/>
  <c r="S73" i="18"/>
  <c r="Z73" i="18"/>
  <c r="AB73" i="18"/>
  <c r="AA73" i="18"/>
  <c r="G78" i="18"/>
  <c r="O78" i="18"/>
  <c r="W78" i="18"/>
  <c r="R82" i="18"/>
  <c r="Q90" i="18"/>
  <c r="S82" i="18"/>
  <c r="Z82" i="18"/>
  <c r="Y90" i="18"/>
  <c r="AB82" i="18"/>
  <c r="AA82" i="18"/>
  <c r="R86" i="18"/>
  <c r="S86" i="18"/>
  <c r="Z86" i="18"/>
  <c r="AB86" i="18"/>
  <c r="AA86" i="18"/>
  <c r="E92" i="18"/>
  <c r="M92" i="18"/>
  <c r="U92" i="18"/>
  <c r="R95" i="18"/>
  <c r="S95" i="18"/>
  <c r="Z95" i="18"/>
  <c r="AB95" i="18"/>
  <c r="AA95" i="18"/>
  <c r="G104" i="18"/>
  <c r="O104" i="18"/>
  <c r="W104" i="18"/>
  <c r="R99" i="18"/>
  <c r="S99" i="18"/>
  <c r="Z99" i="18"/>
  <c r="AB99" i="18"/>
  <c r="AA99" i="18"/>
  <c r="R103" i="18"/>
  <c r="S103" i="18"/>
  <c r="Z103" i="18"/>
  <c r="AB103" i="18"/>
  <c r="AA103" i="18"/>
  <c r="C106" i="18"/>
  <c r="R108" i="18"/>
  <c r="T108" i="18"/>
  <c r="S108" i="18"/>
  <c r="Z108" i="18"/>
  <c r="AB108" i="18"/>
  <c r="AA108" i="18"/>
  <c r="E118" i="18"/>
  <c r="M118" i="18"/>
  <c r="U118" i="18"/>
  <c r="R112" i="18"/>
  <c r="S112" i="18"/>
  <c r="Z112" i="18"/>
  <c r="AB112" i="18"/>
  <c r="AA112" i="18"/>
  <c r="R116" i="18"/>
  <c r="S116" i="18"/>
  <c r="Z116" i="18"/>
  <c r="AB116" i="18"/>
  <c r="AA116" i="18"/>
  <c r="R121" i="18"/>
  <c r="Q120" i="18"/>
  <c r="S121" i="18"/>
  <c r="Z121" i="18"/>
  <c r="Y120" i="18"/>
  <c r="AB121" i="18"/>
  <c r="AA121" i="18"/>
  <c r="C132" i="18"/>
  <c r="S127" i="18"/>
  <c r="R127" i="18"/>
  <c r="M146" i="18"/>
  <c r="AB140" i="18"/>
  <c r="AA140" i="18"/>
  <c r="Z140" i="18"/>
  <c r="AB153" i="18"/>
  <c r="AA153" i="18"/>
  <c r="Z153" i="18"/>
  <c r="R16" i="21"/>
  <c r="T16" i="21"/>
  <c r="S16" i="21"/>
  <c r="E64" i="21"/>
  <c r="J10" i="18"/>
  <c r="I10" i="18"/>
  <c r="D20" i="18"/>
  <c r="L20" i="18"/>
  <c r="K14" i="18"/>
  <c r="J14" i="18"/>
  <c r="I14" i="18"/>
  <c r="J18" i="18"/>
  <c r="I18" i="18"/>
  <c r="H22" i="18"/>
  <c r="J23" i="18"/>
  <c r="I23" i="18"/>
  <c r="P22" i="18"/>
  <c r="X22" i="18"/>
  <c r="K27" i="18"/>
  <c r="J27" i="18"/>
  <c r="I27" i="18"/>
  <c r="J31" i="18"/>
  <c r="I31" i="18"/>
  <c r="F36" i="18"/>
  <c r="N36" i="18"/>
  <c r="V36" i="18"/>
  <c r="H48" i="18"/>
  <c r="K40" i="18"/>
  <c r="J40" i="18"/>
  <c r="I40" i="18"/>
  <c r="P48" i="18"/>
  <c r="X48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H78" i="18"/>
  <c r="K79" i="18"/>
  <c r="J79" i="18"/>
  <c r="I79" i="18"/>
  <c r="P78" i="18"/>
  <c r="X78" i="18"/>
  <c r="J83" i="18"/>
  <c r="I83" i="18"/>
  <c r="K87" i="18"/>
  <c r="J87" i="18"/>
  <c r="I87" i="18"/>
  <c r="F92" i="18"/>
  <c r="N92" i="18"/>
  <c r="V92" i="18"/>
  <c r="H104" i="18"/>
  <c r="J96" i="18"/>
  <c r="I96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J113" i="18"/>
  <c r="I113" i="18"/>
  <c r="J117" i="18"/>
  <c r="I117" i="18"/>
  <c r="J122" i="18"/>
  <c r="I122" i="18"/>
  <c r="D132" i="18"/>
  <c r="L132" i="18"/>
  <c r="AB126" i="18"/>
  <c r="AA126" i="18"/>
  <c r="Z126" i="18"/>
  <c r="S138" i="18"/>
  <c r="R138" i="18"/>
  <c r="Q146" i="18"/>
  <c r="H61" i="21"/>
  <c r="J61" i="21"/>
  <c r="I61" i="21"/>
  <c r="X132" i="18"/>
  <c r="J128" i="18"/>
  <c r="I128" i="18"/>
  <c r="K128" i="18"/>
  <c r="D134" i="18"/>
  <c r="L134" i="18"/>
  <c r="J137" i="18"/>
  <c r="I137" i="18"/>
  <c r="F146" i="18"/>
  <c r="N146" i="18"/>
  <c r="V146" i="18"/>
  <c r="J141" i="18"/>
  <c r="I141" i="18"/>
  <c r="K145" i="18"/>
  <c r="J145" i="18"/>
  <c r="I145" i="18"/>
  <c r="K150" i="18"/>
  <c r="J150" i="18"/>
  <c r="I150" i="18"/>
  <c r="D160" i="18"/>
  <c r="L160" i="18"/>
  <c r="K154" i="18"/>
  <c r="J154" i="18"/>
  <c r="I154" i="18"/>
  <c r="K158" i="18"/>
  <c r="J158" i="18"/>
  <c r="I158" i="18"/>
  <c r="P22" i="21"/>
  <c r="H86" i="21"/>
  <c r="J86" i="21"/>
  <c r="I86" i="21"/>
  <c r="T128" i="18"/>
  <c r="R128" i="18"/>
  <c r="S128" i="18"/>
  <c r="AB128" i="18"/>
  <c r="Z128" i="18"/>
  <c r="AA128" i="18"/>
  <c r="E134" i="18"/>
  <c r="M134" i="18"/>
  <c r="U134" i="18"/>
  <c r="R137" i="18"/>
  <c r="S137" i="18"/>
  <c r="AB137" i="18"/>
  <c r="Z137" i="18"/>
  <c r="AA137" i="18"/>
  <c r="G146" i="18"/>
  <c r="O146" i="18"/>
  <c r="W146" i="18"/>
  <c r="T141" i="18"/>
  <c r="R141" i="18"/>
  <c r="S141" i="18"/>
  <c r="AB141" i="18"/>
  <c r="Z141" i="18"/>
  <c r="AA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R14" i="21"/>
  <c r="T14" i="21"/>
  <c r="S14" i="21"/>
  <c r="Q22" i="21"/>
  <c r="H40" i="21"/>
  <c r="J40" i="21"/>
  <c r="I40" i="21"/>
  <c r="H57" i="21"/>
  <c r="J57" i="21"/>
  <c r="I57" i="21"/>
  <c r="H74" i="21"/>
  <c r="J74" i="21"/>
  <c r="I74" i="21"/>
  <c r="K129" i="18"/>
  <c r="J129" i="18"/>
  <c r="I129" i="18"/>
  <c r="F134" i="18"/>
  <c r="N134" i="18"/>
  <c r="V134" i="18"/>
  <c r="K138" i="18"/>
  <c r="J138" i="18"/>
  <c r="H146" i="18"/>
  <c r="I138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F78" i="21"/>
  <c r="L69" i="22"/>
  <c r="K69" i="22"/>
  <c r="J69" i="22"/>
  <c r="N69" i="22"/>
  <c r="M69" i="22"/>
  <c r="I77" i="22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S155" i="18"/>
  <c r="R155" i="18"/>
  <c r="AB155" i="18"/>
  <c r="AA155" i="18"/>
  <c r="Z155" i="18"/>
  <c r="T159" i="18"/>
  <c r="S159" i="18"/>
  <c r="R159" i="18"/>
  <c r="AB159" i="18"/>
  <c r="AA159" i="18"/>
  <c r="Z159" i="18"/>
  <c r="R12" i="21"/>
  <c r="T12" i="21"/>
  <c r="S12" i="21"/>
  <c r="R20" i="21"/>
  <c r="T20" i="21"/>
  <c r="S20" i="21"/>
  <c r="H35" i="21"/>
  <c r="J35" i="21"/>
  <c r="I35" i="21"/>
  <c r="C50" i="21"/>
  <c r="H53" i="21"/>
  <c r="J53" i="21"/>
  <c r="I53" i="21"/>
  <c r="H70" i="21"/>
  <c r="J70" i="21"/>
  <c r="I70" i="21"/>
  <c r="G78" i="21"/>
  <c r="J130" i="18"/>
  <c r="I130" i="18"/>
  <c r="K130" i="18"/>
  <c r="J135" i="18"/>
  <c r="I135" i="18"/>
  <c r="H134" i="18"/>
  <c r="K135" i="18"/>
  <c r="P134" i="18"/>
  <c r="X134" i="18"/>
  <c r="J139" i="18"/>
  <c r="I139" i="18"/>
  <c r="K139" i="18"/>
  <c r="J143" i="18"/>
  <c r="I143" i="18"/>
  <c r="K143" i="18"/>
  <c r="F148" i="18"/>
  <c r="N148" i="18"/>
  <c r="V148" i="18"/>
  <c r="J152" i="18"/>
  <c r="I152" i="18"/>
  <c r="H160" i="18"/>
  <c r="K152" i="18"/>
  <c r="P160" i="18"/>
  <c r="X160" i="18"/>
  <c r="J156" i="18"/>
  <c r="I156" i="18"/>
  <c r="K156" i="18"/>
  <c r="R130" i="18"/>
  <c r="T130" i="18"/>
  <c r="S130" i="18"/>
  <c r="Z130" i="18"/>
  <c r="AB130" i="18"/>
  <c r="AA130" i="18"/>
  <c r="R135" i="18"/>
  <c r="T135" i="18"/>
  <c r="Q134" i="18"/>
  <c r="S135" i="18"/>
  <c r="Z135" i="18"/>
  <c r="AB135" i="18"/>
  <c r="Y134" i="18"/>
  <c r="AA135" i="18"/>
  <c r="C146" i="18"/>
  <c r="R139" i="18"/>
  <c r="T139" i="18"/>
  <c r="S139" i="18"/>
  <c r="Z139" i="18"/>
  <c r="AB139" i="18"/>
  <c r="AA139" i="18"/>
  <c r="R143" i="18"/>
  <c r="T143" i="18"/>
  <c r="S143" i="18"/>
  <c r="Z143" i="18"/>
  <c r="AB143" i="18"/>
  <c r="AA143" i="18"/>
  <c r="G148" i="18"/>
  <c r="O148" i="18"/>
  <c r="W148" i="18"/>
  <c r="R152" i="18"/>
  <c r="Q160" i="18"/>
  <c r="T152" i="18"/>
  <c r="S152" i="18"/>
  <c r="Z152" i="18"/>
  <c r="Y160" i="18"/>
  <c r="AB152" i="18"/>
  <c r="AA152" i="18"/>
  <c r="R156" i="18"/>
  <c r="T156" i="18"/>
  <c r="S156" i="18"/>
  <c r="Z156" i="18"/>
  <c r="AB156" i="18"/>
  <c r="AA156" i="18"/>
  <c r="R10" i="21"/>
  <c r="T10" i="21"/>
  <c r="S10" i="21"/>
  <c r="R18" i="21"/>
  <c r="T18" i="21"/>
  <c r="S18" i="21"/>
  <c r="H31" i="21"/>
  <c r="J31" i="21"/>
  <c r="I31" i="21"/>
  <c r="H48" i="21"/>
  <c r="J48" i="21"/>
  <c r="I48" i="21"/>
  <c r="H66" i="21"/>
  <c r="J66" i="21"/>
  <c r="I66" i="21"/>
  <c r="H83" i="21"/>
  <c r="J83" i="21"/>
  <c r="I83" i="21"/>
  <c r="L112" i="22"/>
  <c r="K112" i="22"/>
  <c r="J112" i="22"/>
  <c r="N112" i="22"/>
  <c r="M112" i="22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H148" i="18"/>
  <c r="K149" i="18"/>
  <c r="J149" i="18"/>
  <c r="I149" i="18"/>
  <c r="P148" i="18"/>
  <c r="X148" i="18"/>
  <c r="K153" i="18"/>
  <c r="J153" i="18"/>
  <c r="I153" i="18"/>
  <c r="K157" i="18"/>
  <c r="J157" i="18"/>
  <c r="I157" i="18"/>
  <c r="D22" i="21"/>
  <c r="D64" i="21"/>
  <c r="F22" i="21"/>
  <c r="D50" i="21"/>
  <c r="F64" i="21"/>
  <c r="H88" i="21"/>
  <c r="J88" i="21"/>
  <c r="I88" i="21"/>
  <c r="L95" i="22"/>
  <c r="K95" i="22"/>
  <c r="J95" i="22"/>
  <c r="N95" i="22"/>
  <c r="M95" i="22"/>
  <c r="J35" i="24"/>
  <c r="H10" i="21"/>
  <c r="J10" i="21"/>
  <c r="I10" i="21"/>
  <c r="H12" i="21"/>
  <c r="J12" i="21"/>
  <c r="I12" i="21"/>
  <c r="H14" i="21"/>
  <c r="J14" i="21"/>
  <c r="I14" i="21"/>
  <c r="G22" i="21"/>
  <c r="H16" i="21"/>
  <c r="J16" i="21"/>
  <c r="I16" i="21"/>
  <c r="H18" i="21"/>
  <c r="J18" i="21"/>
  <c r="I18" i="21"/>
  <c r="H20" i="21"/>
  <c r="J20" i="21"/>
  <c r="I20" i="21"/>
  <c r="H26" i="21"/>
  <c r="J26" i="21"/>
  <c r="I26" i="21"/>
  <c r="C36" i="21"/>
  <c r="H30" i="21"/>
  <c r="J30" i="21"/>
  <c r="I30" i="21"/>
  <c r="H34" i="21"/>
  <c r="J34" i="21"/>
  <c r="I34" i="21"/>
  <c r="H39" i="21"/>
  <c r="J39" i="21"/>
  <c r="I39" i="21"/>
  <c r="E50" i="21"/>
  <c r="H43" i="21"/>
  <c r="J43" i="21"/>
  <c r="I43" i="21"/>
  <c r="H47" i="21"/>
  <c r="J47" i="21"/>
  <c r="I47" i="21"/>
  <c r="H52" i="21"/>
  <c r="J52" i="21"/>
  <c r="I52" i="21"/>
  <c r="H56" i="21"/>
  <c r="J56" i="21"/>
  <c r="I56" i="21"/>
  <c r="G64" i="21"/>
  <c r="H60" i="21"/>
  <c r="J60" i="21"/>
  <c r="I60" i="21"/>
  <c r="H69" i="21"/>
  <c r="J69" i="21"/>
  <c r="I69" i="21"/>
  <c r="H73" i="21"/>
  <c r="J73" i="21"/>
  <c r="I73" i="21"/>
  <c r="H77" i="21"/>
  <c r="J77" i="21"/>
  <c r="I77" i="21"/>
  <c r="H82" i="21"/>
  <c r="J82" i="21"/>
  <c r="I82" i="21"/>
  <c r="D92" i="21"/>
  <c r="H85" i="21"/>
  <c r="J85" i="21"/>
  <c r="I85" i="21"/>
  <c r="H94" i="21"/>
  <c r="J94" i="21"/>
  <c r="I94" i="21"/>
  <c r="K19" i="22"/>
  <c r="N19" i="22"/>
  <c r="M19" i="22"/>
  <c r="L19" i="22"/>
  <c r="J19" i="22"/>
  <c r="L52" i="22"/>
  <c r="K52" i="22"/>
  <c r="J52" i="22"/>
  <c r="N52" i="22"/>
  <c r="M52" i="22"/>
  <c r="F15" i="24"/>
  <c r="L14" i="24"/>
  <c r="D36" i="21"/>
  <c r="F50" i="21"/>
  <c r="E92" i="21"/>
  <c r="H90" i="21"/>
  <c r="J90" i="21"/>
  <c r="I90" i="21"/>
  <c r="E106" i="21"/>
  <c r="AB19" i="22"/>
  <c r="E63" i="22"/>
  <c r="R11" i="21"/>
  <c r="T11" i="21"/>
  <c r="S11" i="21"/>
  <c r="R13" i="21"/>
  <c r="T13" i="21"/>
  <c r="S13" i="21"/>
  <c r="M22" i="21"/>
  <c r="R15" i="21"/>
  <c r="T15" i="21"/>
  <c r="S15" i="21"/>
  <c r="R17" i="21"/>
  <c r="T17" i="21"/>
  <c r="S17" i="21"/>
  <c r="R19" i="21"/>
  <c r="T19" i="21"/>
  <c r="S19" i="21"/>
  <c r="R21" i="21"/>
  <c r="T21" i="21"/>
  <c r="S21" i="21"/>
  <c r="H25" i="21"/>
  <c r="J25" i="21"/>
  <c r="I25" i="21"/>
  <c r="E36" i="21"/>
  <c r="H29" i="21"/>
  <c r="J29" i="21"/>
  <c r="I29" i="21"/>
  <c r="H33" i="21"/>
  <c r="J33" i="21"/>
  <c r="I33" i="21"/>
  <c r="H38" i="21"/>
  <c r="J38" i="21"/>
  <c r="I38" i="21"/>
  <c r="H42" i="21"/>
  <c r="J42" i="21"/>
  <c r="I42" i="21"/>
  <c r="G50" i="21"/>
  <c r="H46" i="21"/>
  <c r="J46" i="21"/>
  <c r="I46" i="21"/>
  <c r="H55" i="21"/>
  <c r="J55" i="21"/>
  <c r="I55" i="21"/>
  <c r="H59" i="21"/>
  <c r="J59" i="21"/>
  <c r="I59" i="21"/>
  <c r="H63" i="21"/>
  <c r="J63" i="21"/>
  <c r="I63" i="21"/>
  <c r="H68" i="21"/>
  <c r="J68" i="21"/>
  <c r="I68" i="21"/>
  <c r="C78" i="21"/>
  <c r="H72" i="21"/>
  <c r="J72" i="21"/>
  <c r="I72" i="21"/>
  <c r="H76" i="21"/>
  <c r="J76" i="21"/>
  <c r="I76" i="21"/>
  <c r="H81" i="21"/>
  <c r="J81" i="21"/>
  <c r="I81" i="21"/>
  <c r="F92" i="21"/>
  <c r="H87" i="21"/>
  <c r="J87" i="21"/>
  <c r="I87" i="21"/>
  <c r="L103" i="22"/>
  <c r="K103" i="22"/>
  <c r="J103" i="22"/>
  <c r="N103" i="22"/>
  <c r="M103" i="22"/>
  <c r="N135" i="22"/>
  <c r="M135" i="22"/>
  <c r="L135" i="22"/>
  <c r="K135" i="22"/>
  <c r="J135" i="22"/>
  <c r="N22" i="21"/>
  <c r="F36" i="21"/>
  <c r="D78" i="21"/>
  <c r="H84" i="21"/>
  <c r="J84" i="21"/>
  <c r="I84" i="21"/>
  <c r="G92" i="21"/>
  <c r="E120" i="21"/>
  <c r="H21" i="22"/>
  <c r="N27" i="22"/>
  <c r="J27" i="22"/>
  <c r="M27" i="22"/>
  <c r="L27" i="22"/>
  <c r="K27" i="22"/>
  <c r="I35" i="22"/>
  <c r="L60" i="22"/>
  <c r="K60" i="22"/>
  <c r="J60" i="22"/>
  <c r="N60" i="22"/>
  <c r="M60" i="22"/>
  <c r="H11" i="21"/>
  <c r="J11" i="21"/>
  <c r="I11" i="21"/>
  <c r="H13" i="21"/>
  <c r="J13" i="21"/>
  <c r="I13" i="21"/>
  <c r="C22" i="21"/>
  <c r="O22" i="21"/>
  <c r="H15" i="21"/>
  <c r="J15" i="21"/>
  <c r="I15" i="21"/>
  <c r="H17" i="21"/>
  <c r="J17" i="21"/>
  <c r="I17" i="21"/>
  <c r="H19" i="21"/>
  <c r="J19" i="21"/>
  <c r="I19" i="21"/>
  <c r="H21" i="21"/>
  <c r="J21" i="21"/>
  <c r="I21" i="21"/>
  <c r="H24" i="21"/>
  <c r="J24" i="21"/>
  <c r="I24" i="21"/>
  <c r="H28" i="21"/>
  <c r="J28" i="21"/>
  <c r="G36" i="21"/>
  <c r="I28" i="21"/>
  <c r="H32" i="21"/>
  <c r="J32" i="21"/>
  <c r="I32" i="21"/>
  <c r="H41" i="21"/>
  <c r="J41" i="21"/>
  <c r="I41" i="21"/>
  <c r="H45" i="21"/>
  <c r="J45" i="21"/>
  <c r="I45" i="21"/>
  <c r="H49" i="21"/>
  <c r="J49" i="21"/>
  <c r="I49" i="21"/>
  <c r="H54" i="21"/>
  <c r="J54" i="21"/>
  <c r="I54" i="21"/>
  <c r="C64" i="21"/>
  <c r="H58" i="21"/>
  <c r="J58" i="21"/>
  <c r="I58" i="21"/>
  <c r="H62" i="21"/>
  <c r="J62" i="21"/>
  <c r="I62" i="21"/>
  <c r="H67" i="21"/>
  <c r="J67" i="21"/>
  <c r="I67" i="21"/>
  <c r="E78" i="21"/>
  <c r="H71" i="21"/>
  <c r="J71" i="21"/>
  <c r="I71" i="21"/>
  <c r="H75" i="21"/>
  <c r="J75" i="21"/>
  <c r="I75" i="21"/>
  <c r="H80" i="21"/>
  <c r="J80" i="21"/>
  <c r="I80" i="21"/>
  <c r="H89" i="21"/>
  <c r="J89" i="21"/>
  <c r="I89" i="21"/>
  <c r="L86" i="22"/>
  <c r="K86" i="22"/>
  <c r="J86" i="22"/>
  <c r="N86" i="22"/>
  <c r="M86" i="22"/>
  <c r="L20" i="22"/>
  <c r="N20" i="22"/>
  <c r="M20" i="22"/>
  <c r="K20" i="22"/>
  <c r="J20" i="22"/>
  <c r="J28" i="22"/>
  <c r="N28" i="22"/>
  <c r="M28" i="22"/>
  <c r="L28" i="22"/>
  <c r="K28" i="22"/>
  <c r="N31" i="22"/>
  <c r="L31" i="22"/>
  <c r="K31" i="22"/>
  <c r="J31" i="22"/>
  <c r="M31" i="22"/>
  <c r="N38" i="22"/>
  <c r="L38" i="22"/>
  <c r="K38" i="22"/>
  <c r="J38" i="22"/>
  <c r="M38" i="22"/>
  <c r="E49" i="22"/>
  <c r="N46" i="22"/>
  <c r="L46" i="22"/>
  <c r="K46" i="22"/>
  <c r="J46" i="22"/>
  <c r="M46" i="22"/>
  <c r="N55" i="22"/>
  <c r="L55" i="22"/>
  <c r="K55" i="22"/>
  <c r="J55" i="22"/>
  <c r="M55" i="22"/>
  <c r="I63" i="22"/>
  <c r="N72" i="22"/>
  <c r="L72" i="22"/>
  <c r="K72" i="22"/>
  <c r="J72" i="22"/>
  <c r="M72" i="22"/>
  <c r="N81" i="22"/>
  <c r="L81" i="22"/>
  <c r="K81" i="22"/>
  <c r="J81" i="22"/>
  <c r="M81" i="22"/>
  <c r="N89" i="22"/>
  <c r="L89" i="22"/>
  <c r="K89" i="22"/>
  <c r="J89" i="22"/>
  <c r="M89" i="22"/>
  <c r="N98" i="22"/>
  <c r="L98" i="22"/>
  <c r="K98" i="22"/>
  <c r="J98" i="22"/>
  <c r="M98" i="22"/>
  <c r="N107" i="22"/>
  <c r="L107" i="22"/>
  <c r="K107" i="22"/>
  <c r="J107" i="22"/>
  <c r="M107" i="22"/>
  <c r="N115" i="22"/>
  <c r="L115" i="22"/>
  <c r="K115" i="22"/>
  <c r="J115" i="22"/>
  <c r="M115" i="22"/>
  <c r="N124" i="22"/>
  <c r="M124" i="22"/>
  <c r="L124" i="22"/>
  <c r="K124" i="22"/>
  <c r="J124" i="22"/>
  <c r="N141" i="22"/>
  <c r="M141" i="22"/>
  <c r="L141" i="22"/>
  <c r="K141" i="22"/>
  <c r="J141" i="22"/>
  <c r="E161" i="22"/>
  <c r="N158" i="22"/>
  <c r="M158" i="22"/>
  <c r="L158" i="22"/>
  <c r="K158" i="22"/>
  <c r="J158" i="22"/>
  <c r="F20" i="24"/>
  <c r="F31" i="24"/>
  <c r="L50" i="26"/>
  <c r="K50" i="26"/>
  <c r="I50" i="26"/>
  <c r="M50" i="26"/>
  <c r="J50" i="26"/>
  <c r="C92" i="21"/>
  <c r="C106" i="21"/>
  <c r="C120" i="21"/>
  <c r="C134" i="21"/>
  <c r="C148" i="21"/>
  <c r="C162" i="21"/>
  <c r="N9" i="22"/>
  <c r="M9" i="22"/>
  <c r="L9" i="22"/>
  <c r="K9" i="22"/>
  <c r="J9" i="22"/>
  <c r="N14" i="22"/>
  <c r="J14" i="22"/>
  <c r="M14" i="22"/>
  <c r="L14" i="22"/>
  <c r="K14" i="22"/>
  <c r="N29" i="22"/>
  <c r="J29" i="22"/>
  <c r="M29" i="22"/>
  <c r="L29" i="22"/>
  <c r="K29" i="22"/>
  <c r="J30" i="22"/>
  <c r="N30" i="22"/>
  <c r="M30" i="22"/>
  <c r="L30" i="22"/>
  <c r="K30" i="22"/>
  <c r="J34" i="22"/>
  <c r="N34" i="22"/>
  <c r="M34" i="22"/>
  <c r="L34" i="22"/>
  <c r="K34" i="22"/>
  <c r="L41" i="22"/>
  <c r="K41" i="22"/>
  <c r="J41" i="22"/>
  <c r="N41" i="22"/>
  <c r="M41" i="22"/>
  <c r="I49" i="22"/>
  <c r="L58" i="22"/>
  <c r="K58" i="22"/>
  <c r="J58" i="22"/>
  <c r="N58" i="22"/>
  <c r="M58" i="22"/>
  <c r="L67" i="22"/>
  <c r="K67" i="22"/>
  <c r="J67" i="22"/>
  <c r="N67" i="22"/>
  <c r="M67" i="22"/>
  <c r="L75" i="22"/>
  <c r="K75" i="22"/>
  <c r="J75" i="22"/>
  <c r="N75" i="22"/>
  <c r="M75" i="22"/>
  <c r="L84" i="22"/>
  <c r="K84" i="22"/>
  <c r="J84" i="22"/>
  <c r="N84" i="22"/>
  <c r="M84" i="22"/>
  <c r="L93" i="22"/>
  <c r="K93" i="22"/>
  <c r="J93" i="22"/>
  <c r="N93" i="22"/>
  <c r="M93" i="22"/>
  <c r="L101" i="22"/>
  <c r="K101" i="22"/>
  <c r="J101" i="22"/>
  <c r="N101" i="22"/>
  <c r="M101" i="22"/>
  <c r="L110" i="22"/>
  <c r="K110" i="22"/>
  <c r="J110" i="22"/>
  <c r="N110" i="22"/>
  <c r="M110" i="22"/>
  <c r="E133" i="22"/>
  <c r="N130" i="22"/>
  <c r="M130" i="22"/>
  <c r="L130" i="22"/>
  <c r="K130" i="22"/>
  <c r="J130" i="22"/>
  <c r="O31" i="24"/>
  <c r="N31" i="24"/>
  <c r="L41" i="24"/>
  <c r="J64" i="24"/>
  <c r="J109" i="24"/>
  <c r="D106" i="21"/>
  <c r="D120" i="21"/>
  <c r="D134" i="21"/>
  <c r="D148" i="21"/>
  <c r="D162" i="21"/>
  <c r="K15" i="22"/>
  <c r="N15" i="22"/>
  <c r="M15" i="22"/>
  <c r="L15" i="22"/>
  <c r="J15" i="22"/>
  <c r="C35" i="22"/>
  <c r="N44" i="22"/>
  <c r="L44" i="22"/>
  <c r="K44" i="22"/>
  <c r="J44" i="22"/>
  <c r="M44" i="22"/>
  <c r="N53" i="22"/>
  <c r="L53" i="22"/>
  <c r="K53" i="22"/>
  <c r="J53" i="22"/>
  <c r="M53" i="22"/>
  <c r="N61" i="22"/>
  <c r="L61" i="22"/>
  <c r="K61" i="22"/>
  <c r="J61" i="22"/>
  <c r="M61" i="22"/>
  <c r="N70" i="22"/>
  <c r="L70" i="22"/>
  <c r="K70" i="22"/>
  <c r="J70" i="22"/>
  <c r="M70" i="22"/>
  <c r="N79" i="22"/>
  <c r="L79" i="22"/>
  <c r="K79" i="22"/>
  <c r="J79" i="22"/>
  <c r="M79" i="22"/>
  <c r="N87" i="22"/>
  <c r="L87" i="22"/>
  <c r="K87" i="22"/>
  <c r="J87" i="22"/>
  <c r="M87" i="22"/>
  <c r="N96" i="22"/>
  <c r="L96" i="22"/>
  <c r="K96" i="22"/>
  <c r="J96" i="22"/>
  <c r="M96" i="22"/>
  <c r="N104" i="22"/>
  <c r="L104" i="22"/>
  <c r="K104" i="22"/>
  <c r="J104" i="22"/>
  <c r="M104" i="22"/>
  <c r="N113" i="22"/>
  <c r="L113" i="22"/>
  <c r="K113" i="22"/>
  <c r="J113" i="22"/>
  <c r="M113" i="22"/>
  <c r="N137" i="22"/>
  <c r="M137" i="22"/>
  <c r="L137" i="22"/>
  <c r="K137" i="22"/>
  <c r="J137" i="22"/>
  <c r="N154" i="22"/>
  <c r="M154" i="22"/>
  <c r="L154" i="22"/>
  <c r="K154" i="22"/>
  <c r="J154" i="22"/>
  <c r="J16" i="24"/>
  <c r="O98" i="24"/>
  <c r="N98" i="24"/>
  <c r="L43" i="25"/>
  <c r="J83" i="26"/>
  <c r="I83" i="26"/>
  <c r="L83" i="26"/>
  <c r="M83" i="26"/>
  <c r="K83" i="26"/>
  <c r="E134" i="21"/>
  <c r="E148" i="21"/>
  <c r="E162" i="21"/>
  <c r="AB9" i="22"/>
  <c r="C21" i="22"/>
  <c r="L16" i="22"/>
  <c r="M16" i="22"/>
  <c r="K16" i="22"/>
  <c r="J16" i="22"/>
  <c r="N16" i="22"/>
  <c r="N23" i="22"/>
  <c r="J23" i="22"/>
  <c r="M23" i="22"/>
  <c r="L23" i="22"/>
  <c r="K23" i="22"/>
  <c r="D35" i="22"/>
  <c r="L37" i="22"/>
  <c r="J37" i="22"/>
  <c r="N37" i="22"/>
  <c r="M37" i="22"/>
  <c r="K37" i="22"/>
  <c r="L39" i="22"/>
  <c r="K39" i="22"/>
  <c r="J39" i="22"/>
  <c r="N39" i="22"/>
  <c r="M39" i="22"/>
  <c r="L47" i="22"/>
  <c r="K47" i="22"/>
  <c r="J47" i="22"/>
  <c r="N47" i="22"/>
  <c r="M47" i="22"/>
  <c r="L56" i="22"/>
  <c r="K56" i="22"/>
  <c r="J56" i="22"/>
  <c r="N56" i="22"/>
  <c r="M56" i="22"/>
  <c r="L65" i="22"/>
  <c r="K65" i="22"/>
  <c r="J65" i="22"/>
  <c r="N65" i="22"/>
  <c r="M65" i="22"/>
  <c r="L73" i="22"/>
  <c r="K73" i="22"/>
  <c r="J73" i="22"/>
  <c r="N73" i="22"/>
  <c r="M73" i="22"/>
  <c r="L82" i="22"/>
  <c r="K82" i="22"/>
  <c r="J82" i="22"/>
  <c r="N82" i="22"/>
  <c r="M82" i="22"/>
  <c r="L90" i="22"/>
  <c r="K90" i="22"/>
  <c r="J90" i="22"/>
  <c r="N90" i="22"/>
  <c r="M90" i="22"/>
  <c r="L99" i="22"/>
  <c r="K99" i="22"/>
  <c r="J99" i="22"/>
  <c r="N99" i="22"/>
  <c r="M99" i="22"/>
  <c r="L108" i="22"/>
  <c r="K108" i="22"/>
  <c r="J108" i="22"/>
  <c r="N108" i="22"/>
  <c r="M108" i="22"/>
  <c r="E119" i="22"/>
  <c r="L116" i="22"/>
  <c r="K116" i="22"/>
  <c r="J116" i="22"/>
  <c r="N116" i="22"/>
  <c r="M116" i="22"/>
  <c r="N126" i="22"/>
  <c r="M126" i="22"/>
  <c r="L126" i="22"/>
  <c r="K126" i="22"/>
  <c r="J126" i="22"/>
  <c r="N143" i="22"/>
  <c r="M143" i="22"/>
  <c r="L143" i="22"/>
  <c r="K143" i="22"/>
  <c r="J143" i="22"/>
  <c r="N160" i="22"/>
  <c r="M160" i="22"/>
  <c r="L160" i="22"/>
  <c r="K160" i="22"/>
  <c r="J160" i="22"/>
  <c r="F12" i="24"/>
  <c r="L80" i="24"/>
  <c r="F106" i="21"/>
  <c r="F120" i="21"/>
  <c r="F134" i="21"/>
  <c r="F148" i="21"/>
  <c r="F162" i="21"/>
  <c r="J10" i="22"/>
  <c r="N10" i="22"/>
  <c r="L10" i="22"/>
  <c r="K10" i="22"/>
  <c r="M10" i="22"/>
  <c r="D21" i="22"/>
  <c r="J24" i="22"/>
  <c r="N24" i="22"/>
  <c r="L24" i="22"/>
  <c r="K24" i="22"/>
  <c r="M24" i="22"/>
  <c r="E35" i="22"/>
  <c r="N33" i="22"/>
  <c r="L33" i="22"/>
  <c r="K33" i="22"/>
  <c r="J33" i="22"/>
  <c r="M33" i="22"/>
  <c r="N42" i="22"/>
  <c r="L42" i="22"/>
  <c r="K42" i="22"/>
  <c r="J42" i="22"/>
  <c r="M42" i="22"/>
  <c r="N51" i="22"/>
  <c r="L51" i="22"/>
  <c r="K51" i="22"/>
  <c r="J51" i="22"/>
  <c r="M51" i="22"/>
  <c r="N59" i="22"/>
  <c r="L59" i="22"/>
  <c r="K59" i="22"/>
  <c r="J59" i="22"/>
  <c r="M59" i="22"/>
  <c r="N68" i="22"/>
  <c r="L68" i="22"/>
  <c r="K68" i="22"/>
  <c r="J68" i="22"/>
  <c r="M68" i="22"/>
  <c r="N76" i="22"/>
  <c r="L76" i="22"/>
  <c r="K76" i="22"/>
  <c r="J76" i="22"/>
  <c r="M76" i="22"/>
  <c r="N85" i="22"/>
  <c r="L85" i="22"/>
  <c r="K85" i="22"/>
  <c r="J85" i="22"/>
  <c r="M85" i="22"/>
  <c r="N94" i="22"/>
  <c r="L94" i="22"/>
  <c r="K94" i="22"/>
  <c r="J94" i="22"/>
  <c r="M94" i="22"/>
  <c r="E105" i="22"/>
  <c r="N102" i="22"/>
  <c r="L102" i="22"/>
  <c r="K102" i="22"/>
  <c r="J102" i="22"/>
  <c r="M102" i="22"/>
  <c r="N111" i="22"/>
  <c r="L111" i="22"/>
  <c r="K111" i="22"/>
  <c r="J111" i="22"/>
  <c r="M111" i="22"/>
  <c r="I119" i="22"/>
  <c r="N132" i="22"/>
  <c r="M132" i="22"/>
  <c r="L132" i="22"/>
  <c r="K132" i="22"/>
  <c r="J132" i="22"/>
  <c r="N150" i="22"/>
  <c r="M150" i="22"/>
  <c r="L150" i="22"/>
  <c r="K150" i="22"/>
  <c r="J150" i="22"/>
  <c r="O12" i="24"/>
  <c r="N12" i="24"/>
  <c r="L33" i="24"/>
  <c r="J43" i="24"/>
  <c r="M116" i="26"/>
  <c r="L116" i="26"/>
  <c r="J116" i="26"/>
  <c r="I116" i="26"/>
  <c r="K116" i="26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J100" i="21"/>
  <c r="I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J109" i="21"/>
  <c r="I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J126" i="21"/>
  <c r="I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H140" i="21"/>
  <c r="G148" i="21"/>
  <c r="J140" i="21"/>
  <c r="I140" i="21"/>
  <c r="H141" i="21"/>
  <c r="J141" i="21"/>
  <c r="I141" i="21"/>
  <c r="H142" i="21"/>
  <c r="J142" i="21"/>
  <c r="I142" i="21"/>
  <c r="H143" i="21"/>
  <c r="J143" i="21"/>
  <c r="I143" i="21"/>
  <c r="H144" i="21"/>
  <c r="J144" i="21"/>
  <c r="I144" i="21"/>
  <c r="H145" i="21"/>
  <c r="J145" i="21"/>
  <c r="I145" i="21"/>
  <c r="H146" i="21"/>
  <c r="J146" i="21"/>
  <c r="I146" i="21"/>
  <c r="H147" i="21"/>
  <c r="J147" i="21"/>
  <c r="I147" i="21"/>
  <c r="H150" i="21"/>
  <c r="J150" i="21"/>
  <c r="I150" i="21"/>
  <c r="H151" i="21"/>
  <c r="J151" i="21"/>
  <c r="I151" i="21"/>
  <c r="H152" i="21"/>
  <c r="J152" i="21"/>
  <c r="I152" i="21"/>
  <c r="H153" i="21"/>
  <c r="J153" i="21"/>
  <c r="I153" i="21"/>
  <c r="H154" i="21"/>
  <c r="G162" i="21"/>
  <c r="J154" i="21"/>
  <c r="I154" i="21"/>
  <c r="H155" i="21"/>
  <c r="J155" i="21"/>
  <c r="I155" i="21"/>
  <c r="H156" i="21"/>
  <c r="J156" i="21"/>
  <c r="I156" i="21"/>
  <c r="H157" i="21"/>
  <c r="J157" i="21"/>
  <c r="I157" i="21"/>
  <c r="H158" i="21"/>
  <c r="J158" i="21"/>
  <c r="I158" i="21"/>
  <c r="H159" i="21"/>
  <c r="J159" i="21"/>
  <c r="I159" i="21"/>
  <c r="H160" i="21"/>
  <c r="J160" i="21"/>
  <c r="I160" i="21"/>
  <c r="H161" i="21"/>
  <c r="J161" i="21"/>
  <c r="I161" i="21"/>
  <c r="K11" i="22"/>
  <c r="J11" i="22"/>
  <c r="N11" i="22"/>
  <c r="M11" i="22"/>
  <c r="L11" i="22"/>
  <c r="F21" i="22"/>
  <c r="N25" i="22"/>
  <c r="J25" i="22"/>
  <c r="K25" i="22"/>
  <c r="M25" i="22"/>
  <c r="L25" i="22"/>
  <c r="G35" i="22"/>
  <c r="J32" i="22"/>
  <c r="N32" i="22"/>
  <c r="K32" i="22"/>
  <c r="M32" i="22"/>
  <c r="L32" i="22"/>
  <c r="L45" i="22"/>
  <c r="K45" i="22"/>
  <c r="J45" i="22"/>
  <c r="N45" i="22"/>
  <c r="M45" i="22"/>
  <c r="L54" i="22"/>
  <c r="K54" i="22"/>
  <c r="J54" i="22"/>
  <c r="N54" i="22"/>
  <c r="M54" i="22"/>
  <c r="L62" i="22"/>
  <c r="K62" i="22"/>
  <c r="J62" i="22"/>
  <c r="N62" i="22"/>
  <c r="M62" i="22"/>
  <c r="L71" i="22"/>
  <c r="K71" i="22"/>
  <c r="J71" i="22"/>
  <c r="N71" i="22"/>
  <c r="M71" i="22"/>
  <c r="L80" i="22"/>
  <c r="K80" i="22"/>
  <c r="J80" i="22"/>
  <c r="N80" i="22"/>
  <c r="M80" i="22"/>
  <c r="E91" i="22"/>
  <c r="L88" i="22"/>
  <c r="K88" i="22"/>
  <c r="J88" i="22"/>
  <c r="N88" i="22"/>
  <c r="M88" i="22"/>
  <c r="L97" i="22"/>
  <c r="K97" i="22"/>
  <c r="J97" i="22"/>
  <c r="N97" i="22"/>
  <c r="M97" i="22"/>
  <c r="I105" i="22"/>
  <c r="L114" i="22"/>
  <c r="K114" i="22"/>
  <c r="J114" i="22"/>
  <c r="N114" i="22"/>
  <c r="M114" i="22"/>
  <c r="N122" i="22"/>
  <c r="M122" i="22"/>
  <c r="L122" i="22"/>
  <c r="K122" i="22"/>
  <c r="J122" i="22"/>
  <c r="N139" i="22"/>
  <c r="M139" i="22"/>
  <c r="L139" i="22"/>
  <c r="K139" i="22"/>
  <c r="J139" i="22"/>
  <c r="I147" i="22"/>
  <c r="N156" i="22"/>
  <c r="M156" i="22"/>
  <c r="L156" i="22"/>
  <c r="K156" i="22"/>
  <c r="J156" i="22"/>
  <c r="F42" i="24"/>
  <c r="F39" i="24"/>
  <c r="L82" i="24"/>
  <c r="J56" i="25"/>
  <c r="M55" i="27"/>
  <c r="L55" i="27"/>
  <c r="K55" i="27"/>
  <c r="J55" i="27"/>
  <c r="I55" i="27"/>
  <c r="L12" i="22"/>
  <c r="N12" i="22"/>
  <c r="M12" i="22"/>
  <c r="K12" i="22"/>
  <c r="J12" i="22"/>
  <c r="G21" i="22"/>
  <c r="J18" i="22"/>
  <c r="N18" i="22"/>
  <c r="M18" i="22"/>
  <c r="L18" i="22"/>
  <c r="K18" i="22"/>
  <c r="J26" i="22"/>
  <c r="N26" i="22"/>
  <c r="M26" i="22"/>
  <c r="L26" i="22"/>
  <c r="K26" i="22"/>
  <c r="H35" i="22"/>
  <c r="N40" i="22"/>
  <c r="L40" i="22"/>
  <c r="K40" i="22"/>
  <c r="J40" i="22"/>
  <c r="M40" i="22"/>
  <c r="N48" i="22"/>
  <c r="L48" i="22"/>
  <c r="K48" i="22"/>
  <c r="J48" i="22"/>
  <c r="M48" i="22"/>
  <c r="N57" i="22"/>
  <c r="L57" i="22"/>
  <c r="K57" i="22"/>
  <c r="J57" i="22"/>
  <c r="M57" i="22"/>
  <c r="N66" i="22"/>
  <c r="L66" i="22"/>
  <c r="K66" i="22"/>
  <c r="J66" i="22"/>
  <c r="M66" i="22"/>
  <c r="E77" i="22"/>
  <c r="N74" i="22"/>
  <c r="L74" i="22"/>
  <c r="K74" i="22"/>
  <c r="J74" i="22"/>
  <c r="M74" i="22"/>
  <c r="N83" i="22"/>
  <c r="L83" i="22"/>
  <c r="K83" i="22"/>
  <c r="J83" i="22"/>
  <c r="I91" i="22"/>
  <c r="M83" i="22"/>
  <c r="N100" i="22"/>
  <c r="L100" i="22"/>
  <c r="K100" i="22"/>
  <c r="J100" i="22"/>
  <c r="M100" i="22"/>
  <c r="N109" i="22"/>
  <c r="L109" i="22"/>
  <c r="K109" i="22"/>
  <c r="J109" i="22"/>
  <c r="M109" i="22"/>
  <c r="N117" i="22"/>
  <c r="L117" i="22"/>
  <c r="K117" i="22"/>
  <c r="J117" i="22"/>
  <c r="M117" i="22"/>
  <c r="N128" i="22"/>
  <c r="M128" i="22"/>
  <c r="L128" i="22"/>
  <c r="K128" i="22"/>
  <c r="J128" i="22"/>
  <c r="N145" i="22"/>
  <c r="M145" i="22"/>
  <c r="L145" i="22"/>
  <c r="K145" i="22"/>
  <c r="J145" i="22"/>
  <c r="O14" i="25"/>
  <c r="N14" i="25"/>
  <c r="M13" i="22"/>
  <c r="I21" i="22"/>
  <c r="N13" i="22"/>
  <c r="L13" i="22"/>
  <c r="K13" i="22"/>
  <c r="J13" i="22"/>
  <c r="F49" i="22"/>
  <c r="F77" i="22"/>
  <c r="F105" i="22"/>
  <c r="F133" i="22"/>
  <c r="F161" i="22"/>
  <c r="O9" i="24"/>
  <c r="N9" i="24"/>
  <c r="L11" i="24"/>
  <c r="J13" i="24"/>
  <c r="H15" i="24"/>
  <c r="L19" i="24"/>
  <c r="J21" i="24"/>
  <c r="J32" i="24"/>
  <c r="H34" i="24"/>
  <c r="F36" i="24"/>
  <c r="O36" i="24"/>
  <c r="N36" i="24"/>
  <c r="L38" i="24"/>
  <c r="J40" i="24"/>
  <c r="H42" i="24"/>
  <c r="H61" i="24"/>
  <c r="H81" i="24"/>
  <c r="J78" i="24"/>
  <c r="N97" i="24"/>
  <c r="O97" i="24"/>
  <c r="J101" i="24"/>
  <c r="J10" i="25"/>
  <c r="H20" i="25"/>
  <c r="L75" i="25"/>
  <c r="H39" i="25"/>
  <c r="H87" i="25"/>
  <c r="G49" i="22"/>
  <c r="C63" i="22"/>
  <c r="G77" i="22"/>
  <c r="C91" i="22"/>
  <c r="G105" i="22"/>
  <c r="C119" i="22"/>
  <c r="G133" i="22"/>
  <c r="C147" i="22"/>
  <c r="G161" i="22"/>
  <c r="J10" i="24"/>
  <c r="H12" i="24"/>
  <c r="O14" i="24"/>
  <c r="N14" i="24"/>
  <c r="L16" i="24"/>
  <c r="J18" i="24"/>
  <c r="H20" i="24"/>
  <c r="H31" i="24"/>
  <c r="O33" i="24"/>
  <c r="N33" i="24"/>
  <c r="L35" i="24"/>
  <c r="J37" i="24"/>
  <c r="H39" i="24"/>
  <c r="L43" i="24"/>
  <c r="O101" i="24"/>
  <c r="N101" i="24"/>
  <c r="L62" i="25"/>
  <c r="J75" i="25"/>
  <c r="F62" i="26"/>
  <c r="D76" i="27"/>
  <c r="H49" i="22"/>
  <c r="D63" i="22"/>
  <c r="H77" i="22"/>
  <c r="D91" i="22"/>
  <c r="H105" i="22"/>
  <c r="D119" i="22"/>
  <c r="H133" i="22"/>
  <c r="D147" i="22"/>
  <c r="H161" i="22"/>
  <c r="O11" i="24"/>
  <c r="N11" i="24"/>
  <c r="L13" i="24"/>
  <c r="J15" i="24"/>
  <c r="L21" i="24"/>
  <c r="L32" i="24"/>
  <c r="J34" i="24"/>
  <c r="H36" i="24"/>
  <c r="F38" i="24"/>
  <c r="L40" i="24"/>
  <c r="J42" i="24"/>
  <c r="J87" i="24"/>
  <c r="L85" i="24"/>
  <c r="J81" i="24"/>
  <c r="L103" i="24"/>
  <c r="L16" i="25"/>
  <c r="L35" i="25"/>
  <c r="H58" i="25"/>
  <c r="F41" i="30"/>
  <c r="L118" i="22"/>
  <c r="K118" i="22"/>
  <c r="J118" i="22"/>
  <c r="N118" i="22"/>
  <c r="M118" i="22"/>
  <c r="L121" i="22"/>
  <c r="K121" i="22"/>
  <c r="J121" i="22"/>
  <c r="N121" i="22"/>
  <c r="M121" i="22"/>
  <c r="L123" i="22"/>
  <c r="K123" i="22"/>
  <c r="J123" i="22"/>
  <c r="N123" i="22"/>
  <c r="M123" i="22"/>
  <c r="L125" i="22"/>
  <c r="K125" i="22"/>
  <c r="J125" i="22"/>
  <c r="I133" i="22"/>
  <c r="N125" i="22"/>
  <c r="M125" i="22"/>
  <c r="L127" i="22"/>
  <c r="K127" i="22"/>
  <c r="J127" i="22"/>
  <c r="N127" i="22"/>
  <c r="M127" i="22"/>
  <c r="L129" i="22"/>
  <c r="K129" i="22"/>
  <c r="J129" i="22"/>
  <c r="N129" i="22"/>
  <c r="M129" i="22"/>
  <c r="L131" i="22"/>
  <c r="K131" i="22"/>
  <c r="J131" i="22"/>
  <c r="N131" i="22"/>
  <c r="M131" i="22"/>
  <c r="L136" i="22"/>
  <c r="K136" i="22"/>
  <c r="J136" i="22"/>
  <c r="N136" i="22"/>
  <c r="M136" i="22"/>
  <c r="L138" i="22"/>
  <c r="K138" i="22"/>
  <c r="J138" i="22"/>
  <c r="N138" i="22"/>
  <c r="M138" i="22"/>
  <c r="E147" i="22"/>
  <c r="L140" i="22"/>
  <c r="K140" i="22"/>
  <c r="J140" i="22"/>
  <c r="N140" i="22"/>
  <c r="M140" i="22"/>
  <c r="L142" i="22"/>
  <c r="K142" i="22"/>
  <c r="J142" i="22"/>
  <c r="N142" i="22"/>
  <c r="M142" i="22"/>
  <c r="L144" i="22"/>
  <c r="K144" i="22"/>
  <c r="J144" i="22"/>
  <c r="N144" i="22"/>
  <c r="M144" i="22"/>
  <c r="L146" i="22"/>
  <c r="K146" i="22"/>
  <c r="J146" i="22"/>
  <c r="N146" i="22"/>
  <c r="M146" i="22"/>
  <c r="L149" i="22"/>
  <c r="K149" i="22"/>
  <c r="J149" i="22"/>
  <c r="N149" i="22"/>
  <c r="M149" i="22"/>
  <c r="L151" i="22"/>
  <c r="K151" i="22"/>
  <c r="J151" i="22"/>
  <c r="N151" i="22"/>
  <c r="M151" i="22"/>
  <c r="L153" i="22"/>
  <c r="K153" i="22"/>
  <c r="J153" i="22"/>
  <c r="I161" i="22"/>
  <c r="N153" i="22"/>
  <c r="M153" i="22"/>
  <c r="L155" i="22"/>
  <c r="K155" i="22"/>
  <c r="J155" i="22"/>
  <c r="N155" i="22"/>
  <c r="M155" i="22"/>
  <c r="L157" i="22"/>
  <c r="K157" i="22"/>
  <c r="J157" i="22"/>
  <c r="N157" i="22"/>
  <c r="M157" i="22"/>
  <c r="L159" i="22"/>
  <c r="K159" i="22"/>
  <c r="J159" i="22"/>
  <c r="N159" i="22"/>
  <c r="M159" i="22"/>
  <c r="L10" i="24"/>
  <c r="J12" i="24"/>
  <c r="F16" i="24"/>
  <c r="L18" i="24"/>
  <c r="J20" i="24"/>
  <c r="J31" i="24"/>
  <c r="F35" i="24"/>
  <c r="O35" i="24"/>
  <c r="N35" i="24"/>
  <c r="L37" i="24"/>
  <c r="J39" i="24"/>
  <c r="F43" i="24"/>
  <c r="L100" i="24"/>
  <c r="J105" i="24"/>
  <c r="L108" i="24"/>
  <c r="H12" i="25"/>
  <c r="H31" i="25"/>
  <c r="L81" i="25"/>
  <c r="M127" i="26"/>
  <c r="L127" i="26"/>
  <c r="K127" i="26"/>
  <c r="J127" i="26"/>
  <c r="I127" i="26"/>
  <c r="E21" i="22"/>
  <c r="M17" i="22"/>
  <c r="K17" i="22"/>
  <c r="J17" i="22"/>
  <c r="N17" i="22"/>
  <c r="L17" i="22"/>
  <c r="F35" i="22"/>
  <c r="F63" i="22"/>
  <c r="F91" i="22"/>
  <c r="F119" i="22"/>
  <c r="F147" i="22"/>
  <c r="J9" i="24"/>
  <c r="O13" i="24"/>
  <c r="N13" i="24"/>
  <c r="L15" i="24"/>
  <c r="J17" i="24"/>
  <c r="O32" i="24"/>
  <c r="N32" i="24"/>
  <c r="L34" i="24"/>
  <c r="J36" i="24"/>
  <c r="H38" i="24"/>
  <c r="L42" i="24"/>
  <c r="J84" i="24"/>
  <c r="L99" i="24"/>
  <c r="L54" i="25"/>
  <c r="J64" i="25"/>
  <c r="H77" i="25"/>
  <c r="H82" i="25"/>
  <c r="C49" i="22"/>
  <c r="G63" i="22"/>
  <c r="C77" i="22"/>
  <c r="G91" i="22"/>
  <c r="C105" i="22"/>
  <c r="G119" i="22"/>
  <c r="C133" i="22"/>
  <c r="G147" i="22"/>
  <c r="C161" i="22"/>
  <c r="N10" i="24"/>
  <c r="O10" i="24"/>
  <c r="L12" i="24"/>
  <c r="J14" i="24"/>
  <c r="H16" i="24"/>
  <c r="L20" i="24"/>
  <c r="L31" i="24"/>
  <c r="J33" i="24"/>
  <c r="H35" i="24"/>
  <c r="N37" i="24"/>
  <c r="O37" i="24"/>
  <c r="L39" i="24"/>
  <c r="J41" i="24"/>
  <c r="H43" i="24"/>
  <c r="J97" i="24"/>
  <c r="N99" i="24"/>
  <c r="O99" i="24"/>
  <c r="J102" i="24"/>
  <c r="J18" i="25"/>
  <c r="J37" i="25"/>
  <c r="D104" i="26"/>
  <c r="D49" i="22"/>
  <c r="H63" i="22"/>
  <c r="D77" i="22"/>
  <c r="H91" i="22"/>
  <c r="D105" i="22"/>
  <c r="H119" i="22"/>
  <c r="D133" i="22"/>
  <c r="H147" i="22"/>
  <c r="D161" i="22"/>
  <c r="L9" i="24"/>
  <c r="J11" i="24"/>
  <c r="O15" i="24"/>
  <c r="N15" i="24"/>
  <c r="L17" i="24"/>
  <c r="J19" i="24"/>
  <c r="F34" i="24"/>
  <c r="O34" i="24"/>
  <c r="N34" i="24"/>
  <c r="L36" i="24"/>
  <c r="J38" i="24"/>
  <c r="L107" i="24"/>
  <c r="F14" i="25"/>
  <c r="J102" i="25"/>
  <c r="J14" i="26"/>
  <c r="I14" i="26"/>
  <c r="L14" i="26"/>
  <c r="M14" i="26"/>
  <c r="K14" i="26"/>
  <c r="M47" i="26"/>
  <c r="L47" i="26"/>
  <c r="J47" i="26"/>
  <c r="I47" i="26"/>
  <c r="K47" i="26"/>
  <c r="J98" i="24"/>
  <c r="O102" i="24"/>
  <c r="N102" i="24"/>
  <c r="L104" i="24"/>
  <c r="J106" i="24"/>
  <c r="H9" i="25"/>
  <c r="F11" i="25"/>
  <c r="O11" i="25"/>
  <c r="N11" i="25"/>
  <c r="L13" i="25"/>
  <c r="J15" i="25"/>
  <c r="H17" i="25"/>
  <c r="F19" i="25"/>
  <c r="L21" i="25"/>
  <c r="J34" i="25"/>
  <c r="H36" i="25"/>
  <c r="J42" i="25"/>
  <c r="J53" i="25"/>
  <c r="H55" i="25"/>
  <c r="J61" i="25"/>
  <c r="H63" i="25"/>
  <c r="J80" i="25"/>
  <c r="H104" i="25"/>
  <c r="J23" i="26"/>
  <c r="I23" i="26"/>
  <c r="L23" i="26"/>
  <c r="M23" i="26"/>
  <c r="K23" i="26"/>
  <c r="C48" i="26"/>
  <c r="M56" i="26"/>
  <c r="L56" i="26"/>
  <c r="J56" i="26"/>
  <c r="I56" i="26"/>
  <c r="K56" i="26"/>
  <c r="L58" i="26"/>
  <c r="K58" i="26"/>
  <c r="I58" i="26"/>
  <c r="M58" i="26"/>
  <c r="J58" i="26"/>
  <c r="J92" i="26"/>
  <c r="I92" i="26"/>
  <c r="L92" i="26"/>
  <c r="M92" i="26"/>
  <c r="K92" i="26"/>
  <c r="G104" i="26"/>
  <c r="M153" i="26"/>
  <c r="L153" i="26"/>
  <c r="K153" i="26"/>
  <c r="J153" i="26"/>
  <c r="I153" i="26"/>
  <c r="M12" i="27"/>
  <c r="L12" i="27"/>
  <c r="K12" i="27"/>
  <c r="J12" i="27"/>
  <c r="I12" i="27"/>
  <c r="H20" i="27"/>
  <c r="M81" i="27"/>
  <c r="L81" i="27"/>
  <c r="K81" i="27"/>
  <c r="J81" i="27"/>
  <c r="I81" i="27"/>
  <c r="L101" i="24"/>
  <c r="J103" i="24"/>
  <c r="L109" i="24"/>
  <c r="L10" i="25"/>
  <c r="J12" i="25"/>
  <c r="H14" i="25"/>
  <c r="F16" i="25"/>
  <c r="L18" i="25"/>
  <c r="J20" i="25"/>
  <c r="J31" i="25"/>
  <c r="H33" i="25"/>
  <c r="F35" i="25"/>
  <c r="L37" i="25"/>
  <c r="J39" i="25"/>
  <c r="H41" i="25"/>
  <c r="F43" i="25"/>
  <c r="F54" i="25"/>
  <c r="J58" i="25"/>
  <c r="H60" i="25"/>
  <c r="F62" i="25"/>
  <c r="J77" i="25"/>
  <c r="H79" i="25"/>
  <c r="F81" i="25"/>
  <c r="J82" i="25"/>
  <c r="J84" i="25"/>
  <c r="J104" i="25"/>
  <c r="J31" i="26"/>
  <c r="I31" i="26"/>
  <c r="L31" i="26"/>
  <c r="M31" i="26"/>
  <c r="K31" i="26"/>
  <c r="E48" i="26"/>
  <c r="M65" i="26"/>
  <c r="L65" i="26"/>
  <c r="J65" i="26"/>
  <c r="I65" i="26"/>
  <c r="K65" i="26"/>
  <c r="L67" i="26"/>
  <c r="K67" i="26"/>
  <c r="I67" i="26"/>
  <c r="M67" i="26"/>
  <c r="J67" i="26"/>
  <c r="C90" i="26"/>
  <c r="J100" i="26"/>
  <c r="I100" i="26"/>
  <c r="L100" i="26"/>
  <c r="M100" i="26"/>
  <c r="K100" i="26"/>
  <c r="C132" i="26"/>
  <c r="M38" i="27"/>
  <c r="L38" i="27"/>
  <c r="K38" i="27"/>
  <c r="J38" i="27"/>
  <c r="I38" i="27"/>
  <c r="E90" i="27"/>
  <c r="L98" i="24"/>
  <c r="J100" i="24"/>
  <c r="L106" i="24"/>
  <c r="J108" i="24"/>
  <c r="J9" i="25"/>
  <c r="H11" i="25"/>
  <c r="F13" i="25"/>
  <c r="O13" i="25"/>
  <c r="N13" i="25"/>
  <c r="L15" i="25"/>
  <c r="J17" i="25"/>
  <c r="H19" i="25"/>
  <c r="F21" i="25"/>
  <c r="J36" i="25"/>
  <c r="H38" i="25"/>
  <c r="J55" i="25"/>
  <c r="H57" i="25"/>
  <c r="J63" i="25"/>
  <c r="H65" i="25"/>
  <c r="H76" i="25"/>
  <c r="H86" i="25"/>
  <c r="H106" i="25"/>
  <c r="J40" i="26"/>
  <c r="I40" i="26"/>
  <c r="L40" i="26"/>
  <c r="M40" i="26"/>
  <c r="H48" i="26"/>
  <c r="K40" i="26"/>
  <c r="M73" i="26"/>
  <c r="L73" i="26"/>
  <c r="J73" i="26"/>
  <c r="I73" i="26"/>
  <c r="K73" i="26"/>
  <c r="L75" i="26"/>
  <c r="K75" i="26"/>
  <c r="I75" i="26"/>
  <c r="M75" i="26"/>
  <c r="J75" i="26"/>
  <c r="F90" i="26"/>
  <c r="J109" i="26"/>
  <c r="I109" i="26"/>
  <c r="L109" i="26"/>
  <c r="M109" i="26"/>
  <c r="K109" i="26"/>
  <c r="M136" i="26"/>
  <c r="L136" i="26"/>
  <c r="K136" i="26"/>
  <c r="J136" i="26"/>
  <c r="I136" i="26"/>
  <c r="M64" i="27"/>
  <c r="L64" i="27"/>
  <c r="K64" i="27"/>
  <c r="J64" i="27"/>
  <c r="I64" i="27"/>
  <c r="L136" i="27"/>
  <c r="K136" i="27"/>
  <c r="J136" i="27"/>
  <c r="I136" i="27"/>
  <c r="M136" i="27"/>
  <c r="M80" i="28"/>
  <c r="F10" i="25"/>
  <c r="O10" i="25"/>
  <c r="N10" i="25"/>
  <c r="L12" i="25"/>
  <c r="J14" i="25"/>
  <c r="H16" i="25"/>
  <c r="F18" i="25"/>
  <c r="L20" i="25"/>
  <c r="L31" i="25"/>
  <c r="J33" i="25"/>
  <c r="H35" i="25"/>
  <c r="F37" i="25"/>
  <c r="L39" i="25"/>
  <c r="J41" i="25"/>
  <c r="H43" i="25"/>
  <c r="H54" i="25"/>
  <c r="J60" i="25"/>
  <c r="H62" i="25"/>
  <c r="J79" i="25"/>
  <c r="H81" i="25"/>
  <c r="J83" i="25"/>
  <c r="H98" i="25"/>
  <c r="M13" i="26"/>
  <c r="L13" i="26"/>
  <c r="J13" i="26"/>
  <c r="I13" i="26"/>
  <c r="K13" i="26"/>
  <c r="L15" i="26"/>
  <c r="K15" i="26"/>
  <c r="I15" i="26"/>
  <c r="M15" i="26"/>
  <c r="J15" i="26"/>
  <c r="D34" i="26"/>
  <c r="M82" i="26"/>
  <c r="L82" i="26"/>
  <c r="J82" i="26"/>
  <c r="I82" i="26"/>
  <c r="H90" i="26"/>
  <c r="K82" i="26"/>
  <c r="L84" i="26"/>
  <c r="K84" i="26"/>
  <c r="I84" i="26"/>
  <c r="M84" i="26"/>
  <c r="J84" i="26"/>
  <c r="J117" i="26"/>
  <c r="I117" i="26"/>
  <c r="L117" i="26"/>
  <c r="M117" i="26"/>
  <c r="K117" i="26"/>
  <c r="M17" i="28"/>
  <c r="L17" i="28"/>
  <c r="J17" i="28"/>
  <c r="H123" i="30"/>
  <c r="L9" i="25"/>
  <c r="J11" i="25"/>
  <c r="H13" i="25"/>
  <c r="F15" i="25"/>
  <c r="O15" i="25"/>
  <c r="N15" i="25"/>
  <c r="L17" i="25"/>
  <c r="J19" i="25"/>
  <c r="H21" i="25"/>
  <c r="H32" i="25"/>
  <c r="J38" i="25"/>
  <c r="H40" i="25"/>
  <c r="J57" i="25"/>
  <c r="H59" i="25"/>
  <c r="J65" i="25"/>
  <c r="J76" i="25"/>
  <c r="H78" i="25"/>
  <c r="J103" i="25"/>
  <c r="M22" i="26"/>
  <c r="L22" i="26"/>
  <c r="J22" i="26"/>
  <c r="I22" i="26"/>
  <c r="K22" i="26"/>
  <c r="L24" i="26"/>
  <c r="K24" i="26"/>
  <c r="I24" i="26"/>
  <c r="M24" i="26"/>
  <c r="J24" i="26"/>
  <c r="G34" i="26"/>
  <c r="J57" i="26"/>
  <c r="I57" i="26"/>
  <c r="L57" i="26"/>
  <c r="M57" i="26"/>
  <c r="K57" i="26"/>
  <c r="E76" i="26"/>
  <c r="L93" i="26"/>
  <c r="K93" i="26"/>
  <c r="I93" i="26"/>
  <c r="M93" i="26"/>
  <c r="J93" i="26"/>
  <c r="M46" i="27"/>
  <c r="L46" i="27"/>
  <c r="K46" i="27"/>
  <c r="J46" i="27"/>
  <c r="I46" i="27"/>
  <c r="K93" i="27"/>
  <c r="J93" i="27"/>
  <c r="M93" i="27"/>
  <c r="L93" i="27"/>
  <c r="I93" i="27"/>
  <c r="M107" i="27"/>
  <c r="L107" i="27"/>
  <c r="K107" i="27"/>
  <c r="J107" i="27"/>
  <c r="I107" i="27"/>
  <c r="M19" i="28"/>
  <c r="L97" i="24"/>
  <c r="J99" i="24"/>
  <c r="N103" i="24"/>
  <c r="O103" i="24"/>
  <c r="L105" i="24"/>
  <c r="J107" i="24"/>
  <c r="H10" i="25"/>
  <c r="F12" i="25"/>
  <c r="N12" i="25"/>
  <c r="O12" i="25"/>
  <c r="L14" i="25"/>
  <c r="J16" i="25"/>
  <c r="H18" i="25"/>
  <c r="F20" i="25"/>
  <c r="F31" i="25"/>
  <c r="J35" i="25"/>
  <c r="H37" i="25"/>
  <c r="F39" i="25"/>
  <c r="J43" i="25"/>
  <c r="J54" i="25"/>
  <c r="H56" i="25"/>
  <c r="J62" i="25"/>
  <c r="H64" i="25"/>
  <c r="H75" i="25"/>
  <c r="J81" i="25"/>
  <c r="H85" i="25"/>
  <c r="H105" i="25"/>
  <c r="C20" i="26"/>
  <c r="M30" i="26"/>
  <c r="L30" i="26"/>
  <c r="J30" i="26"/>
  <c r="I30" i="26"/>
  <c r="K30" i="26"/>
  <c r="L32" i="26"/>
  <c r="K32" i="26"/>
  <c r="I32" i="26"/>
  <c r="J32" i="26"/>
  <c r="M32" i="26"/>
  <c r="J66" i="26"/>
  <c r="I66" i="26"/>
  <c r="L66" i="26"/>
  <c r="K66" i="26"/>
  <c r="M66" i="26"/>
  <c r="G76" i="26"/>
  <c r="M99" i="26"/>
  <c r="L99" i="26"/>
  <c r="J99" i="26"/>
  <c r="I99" i="26"/>
  <c r="K99" i="26"/>
  <c r="L101" i="26"/>
  <c r="K101" i="26"/>
  <c r="I101" i="26"/>
  <c r="J101" i="26"/>
  <c r="M101" i="26"/>
  <c r="E118" i="26"/>
  <c r="M144" i="26"/>
  <c r="L144" i="26"/>
  <c r="K144" i="26"/>
  <c r="J144" i="26"/>
  <c r="I144" i="26"/>
  <c r="C62" i="27"/>
  <c r="M72" i="27"/>
  <c r="L72" i="27"/>
  <c r="K72" i="27"/>
  <c r="J72" i="27"/>
  <c r="I72" i="27"/>
  <c r="M109" i="27"/>
  <c r="L109" i="27"/>
  <c r="I109" i="27"/>
  <c r="K109" i="27"/>
  <c r="J109" i="27"/>
  <c r="O100" i="24"/>
  <c r="N100" i="24"/>
  <c r="L102" i="24"/>
  <c r="J104" i="24"/>
  <c r="F9" i="25"/>
  <c r="O9" i="25"/>
  <c r="N9" i="25"/>
  <c r="L11" i="25"/>
  <c r="J13" i="25"/>
  <c r="H15" i="25"/>
  <c r="F17" i="25"/>
  <c r="L19" i="25"/>
  <c r="J21" i="25"/>
  <c r="J32" i="25"/>
  <c r="H34" i="25"/>
  <c r="J40" i="25"/>
  <c r="H42" i="25"/>
  <c r="H53" i="25"/>
  <c r="J59" i="25"/>
  <c r="H61" i="25"/>
  <c r="J78" i="25"/>
  <c r="H80" i="25"/>
  <c r="J85" i="25"/>
  <c r="H97" i="25"/>
  <c r="F20" i="26"/>
  <c r="M39" i="26"/>
  <c r="L39" i="26"/>
  <c r="J39" i="26"/>
  <c r="I39" i="26"/>
  <c r="K39" i="26"/>
  <c r="L41" i="26"/>
  <c r="K41" i="26"/>
  <c r="I41" i="26"/>
  <c r="M41" i="26"/>
  <c r="J41" i="26"/>
  <c r="D62" i="26"/>
  <c r="J74" i="26"/>
  <c r="I74" i="26"/>
  <c r="L74" i="26"/>
  <c r="M74" i="26"/>
  <c r="K74" i="26"/>
  <c r="M108" i="26"/>
  <c r="L108" i="26"/>
  <c r="J108" i="26"/>
  <c r="I108" i="26"/>
  <c r="K108" i="26"/>
  <c r="L110" i="26"/>
  <c r="K110" i="26"/>
  <c r="I110" i="26"/>
  <c r="M110" i="26"/>
  <c r="J110" i="26"/>
  <c r="H118" i="26"/>
  <c r="C160" i="26"/>
  <c r="M29" i="27"/>
  <c r="L29" i="27"/>
  <c r="K29" i="27"/>
  <c r="J29" i="27"/>
  <c r="I29" i="27"/>
  <c r="D104" i="27"/>
  <c r="F100" i="30"/>
  <c r="J99" i="25"/>
  <c r="H101" i="25"/>
  <c r="J107" i="25"/>
  <c r="H109" i="25"/>
  <c r="M10" i="26"/>
  <c r="K10" i="26"/>
  <c r="J10" i="26"/>
  <c r="L10" i="26"/>
  <c r="I10" i="26"/>
  <c r="M18" i="26"/>
  <c r="K18" i="26"/>
  <c r="J18" i="26"/>
  <c r="L18" i="26"/>
  <c r="I18" i="26"/>
  <c r="C34" i="26"/>
  <c r="M27" i="26"/>
  <c r="K27" i="26"/>
  <c r="J27" i="26"/>
  <c r="L27" i="26"/>
  <c r="I27" i="26"/>
  <c r="M36" i="26"/>
  <c r="K36" i="26"/>
  <c r="J36" i="26"/>
  <c r="L36" i="26"/>
  <c r="I36" i="26"/>
  <c r="D48" i="26"/>
  <c r="M44" i="26"/>
  <c r="K44" i="26"/>
  <c r="J44" i="26"/>
  <c r="L44" i="26"/>
  <c r="I44" i="26"/>
  <c r="M53" i="26"/>
  <c r="K53" i="26"/>
  <c r="J53" i="26"/>
  <c r="L53" i="26"/>
  <c r="I53" i="26"/>
  <c r="E62" i="26"/>
  <c r="M61" i="26"/>
  <c r="K61" i="26"/>
  <c r="J61" i="26"/>
  <c r="L61" i="26"/>
  <c r="I61" i="26"/>
  <c r="F76" i="26"/>
  <c r="M70" i="26"/>
  <c r="K70" i="26"/>
  <c r="J70" i="26"/>
  <c r="I70" i="26"/>
  <c r="L70" i="26"/>
  <c r="M79" i="26"/>
  <c r="K79" i="26"/>
  <c r="J79" i="26"/>
  <c r="L79" i="26"/>
  <c r="I79" i="26"/>
  <c r="G90" i="26"/>
  <c r="M87" i="26"/>
  <c r="K87" i="26"/>
  <c r="J87" i="26"/>
  <c r="L87" i="26"/>
  <c r="I87" i="26"/>
  <c r="M96" i="26"/>
  <c r="K96" i="26"/>
  <c r="J96" i="26"/>
  <c r="H104" i="26"/>
  <c r="L96" i="26"/>
  <c r="I96" i="26"/>
  <c r="M113" i="26"/>
  <c r="K113" i="26"/>
  <c r="J113" i="26"/>
  <c r="L113" i="26"/>
  <c r="I113" i="26"/>
  <c r="M122" i="26"/>
  <c r="K122" i="26"/>
  <c r="J122" i="26"/>
  <c r="L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58" i="27"/>
  <c r="L58" i="27"/>
  <c r="K58" i="27"/>
  <c r="J58" i="27"/>
  <c r="I58" i="27"/>
  <c r="M67" i="27"/>
  <c r="L67" i="27"/>
  <c r="K67" i="27"/>
  <c r="J67" i="27"/>
  <c r="I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2" i="27"/>
  <c r="I92" i="27"/>
  <c r="L92" i="27"/>
  <c r="K92" i="27"/>
  <c r="J92" i="27"/>
  <c r="F104" i="27"/>
  <c r="M115" i="27"/>
  <c r="L115" i="27"/>
  <c r="K115" i="27"/>
  <c r="J115" i="27"/>
  <c r="I115" i="27"/>
  <c r="M117" i="27"/>
  <c r="L117" i="27"/>
  <c r="I117" i="27"/>
  <c r="K117" i="27"/>
  <c r="J117" i="27"/>
  <c r="F132" i="27"/>
  <c r="L144" i="27"/>
  <c r="K144" i="27"/>
  <c r="J144" i="27"/>
  <c r="I144" i="27"/>
  <c r="M144" i="27"/>
  <c r="M26" i="28"/>
  <c r="L26" i="28"/>
  <c r="J26" i="28"/>
  <c r="M28" i="28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C34" i="27"/>
  <c r="M27" i="27"/>
  <c r="L27" i="27"/>
  <c r="K27" i="27"/>
  <c r="J27" i="27"/>
  <c r="I27" i="27"/>
  <c r="M36" i="27"/>
  <c r="L36" i="27"/>
  <c r="K36" i="27"/>
  <c r="J36" i="27"/>
  <c r="I36" i="27"/>
  <c r="D48" i="27"/>
  <c r="M44" i="27"/>
  <c r="L44" i="27"/>
  <c r="K44" i="27"/>
  <c r="J44" i="27"/>
  <c r="I44" i="27"/>
  <c r="M53" i="27"/>
  <c r="L53" i="27"/>
  <c r="K53" i="27"/>
  <c r="J53" i="27"/>
  <c r="I53" i="27"/>
  <c r="E62" i="27"/>
  <c r="M61" i="27"/>
  <c r="L61" i="27"/>
  <c r="K61" i="27"/>
  <c r="J61" i="27"/>
  <c r="I61" i="27"/>
  <c r="F76" i="27"/>
  <c r="M70" i="27"/>
  <c r="L70" i="27"/>
  <c r="K70" i="27"/>
  <c r="J70" i="27"/>
  <c r="I70" i="27"/>
  <c r="M79" i="27"/>
  <c r="L79" i="27"/>
  <c r="K79" i="27"/>
  <c r="J79" i="27"/>
  <c r="I79" i="27"/>
  <c r="G90" i="27"/>
  <c r="G104" i="27"/>
  <c r="M124" i="27"/>
  <c r="L124" i="27"/>
  <c r="K124" i="27"/>
  <c r="J124" i="27"/>
  <c r="H132" i="27"/>
  <c r="I124" i="27"/>
  <c r="M126" i="27"/>
  <c r="L126" i="27"/>
  <c r="I126" i="27"/>
  <c r="K126" i="27"/>
  <c r="J126" i="27"/>
  <c r="L153" i="27"/>
  <c r="K153" i="27"/>
  <c r="J153" i="27"/>
  <c r="I153" i="27"/>
  <c r="M153" i="27"/>
  <c r="H109" i="30"/>
  <c r="H84" i="25"/>
  <c r="J101" i="25"/>
  <c r="H103" i="25"/>
  <c r="J109" i="25"/>
  <c r="L8" i="26"/>
  <c r="K8" i="26"/>
  <c r="I8" i="26"/>
  <c r="M8" i="26"/>
  <c r="J8" i="26"/>
  <c r="D20" i="26"/>
  <c r="L16" i="26"/>
  <c r="K16" i="26"/>
  <c r="I16" i="26"/>
  <c r="M16" i="26"/>
  <c r="J16" i="26"/>
  <c r="L25" i="26"/>
  <c r="K25" i="26"/>
  <c r="I25" i="26"/>
  <c r="M25" i="26"/>
  <c r="J25" i="26"/>
  <c r="E34" i="26"/>
  <c r="L33" i="26"/>
  <c r="K33" i="26"/>
  <c r="I33" i="26"/>
  <c r="M33" i="26"/>
  <c r="J33" i="26"/>
  <c r="F48" i="26"/>
  <c r="L42" i="26"/>
  <c r="K42" i="26"/>
  <c r="I42" i="26"/>
  <c r="M42" i="26"/>
  <c r="J42" i="26"/>
  <c r="L51" i="26"/>
  <c r="K51" i="26"/>
  <c r="I51" i="26"/>
  <c r="M51" i="26"/>
  <c r="J51" i="26"/>
  <c r="G62" i="26"/>
  <c r="L59" i="26"/>
  <c r="K59" i="26"/>
  <c r="I59" i="26"/>
  <c r="M59" i="26"/>
  <c r="J59" i="26"/>
  <c r="L68" i="26"/>
  <c r="K68" i="26"/>
  <c r="I68" i="26"/>
  <c r="H76" i="26"/>
  <c r="J68" i="26"/>
  <c r="M68" i="26"/>
  <c r="L85" i="26"/>
  <c r="K85" i="26"/>
  <c r="I85" i="26"/>
  <c r="M85" i="26"/>
  <c r="J85" i="26"/>
  <c r="L94" i="26"/>
  <c r="K94" i="26"/>
  <c r="I94" i="26"/>
  <c r="M94" i="26"/>
  <c r="J94" i="26"/>
  <c r="L102" i="26"/>
  <c r="K102" i="26"/>
  <c r="I102" i="26"/>
  <c r="M102" i="26"/>
  <c r="J102" i="26"/>
  <c r="C118" i="26"/>
  <c r="L111" i="26"/>
  <c r="K111" i="26"/>
  <c r="I111" i="26"/>
  <c r="M111" i="26"/>
  <c r="J111" i="26"/>
  <c r="L120" i="26"/>
  <c r="K120" i="26"/>
  <c r="I120" i="26"/>
  <c r="M120" i="26"/>
  <c r="J120" i="26"/>
  <c r="D132" i="26"/>
  <c r="L128" i="26"/>
  <c r="K128" i="26"/>
  <c r="J128" i="26"/>
  <c r="I128" i="26"/>
  <c r="M128" i="26"/>
  <c r="L137" i="26"/>
  <c r="K137" i="26"/>
  <c r="J137" i="26"/>
  <c r="I137" i="26"/>
  <c r="M137" i="26"/>
  <c r="E146" i="26"/>
  <c r="L145" i="26"/>
  <c r="K145" i="26"/>
  <c r="J145" i="26"/>
  <c r="I145" i="26"/>
  <c r="M145" i="26"/>
  <c r="F160" i="26"/>
  <c r="L154" i="26"/>
  <c r="K154" i="26"/>
  <c r="J154" i="26"/>
  <c r="I154" i="26"/>
  <c r="M154" i="26"/>
  <c r="C20" i="27"/>
  <c r="L13" i="27"/>
  <c r="K13" i="27"/>
  <c r="J13" i="27"/>
  <c r="I13" i="27"/>
  <c r="M13" i="27"/>
  <c r="L22" i="27"/>
  <c r="K22" i="27"/>
  <c r="J22" i="27"/>
  <c r="I22" i="27"/>
  <c r="M22" i="27"/>
  <c r="D34" i="27"/>
  <c r="L30" i="27"/>
  <c r="K30" i="27"/>
  <c r="J30" i="27"/>
  <c r="I30" i="27"/>
  <c r="M30" i="27"/>
  <c r="L39" i="27"/>
  <c r="K39" i="27"/>
  <c r="J39" i="27"/>
  <c r="I39" i="27"/>
  <c r="M39" i="27"/>
  <c r="E48" i="27"/>
  <c r="L47" i="27"/>
  <c r="K47" i="27"/>
  <c r="J47" i="27"/>
  <c r="I47" i="27"/>
  <c r="M47" i="27"/>
  <c r="F62" i="27"/>
  <c r="L56" i="27"/>
  <c r="K56" i="27"/>
  <c r="J56" i="27"/>
  <c r="I56" i="27"/>
  <c r="M56" i="27"/>
  <c r="L65" i="27"/>
  <c r="K65" i="27"/>
  <c r="J65" i="27"/>
  <c r="I65" i="27"/>
  <c r="M65" i="27"/>
  <c r="G76" i="27"/>
  <c r="L73" i="27"/>
  <c r="K73" i="27"/>
  <c r="J73" i="27"/>
  <c r="I73" i="27"/>
  <c r="M73" i="27"/>
  <c r="H90" i="27"/>
  <c r="L82" i="27"/>
  <c r="K82" i="27"/>
  <c r="J82" i="27"/>
  <c r="I82" i="27"/>
  <c r="M82" i="27"/>
  <c r="L85" i="27"/>
  <c r="K85" i="27"/>
  <c r="J85" i="27"/>
  <c r="I85" i="27"/>
  <c r="M85" i="27"/>
  <c r="L89" i="27"/>
  <c r="K89" i="27"/>
  <c r="M89" i="27"/>
  <c r="J89" i="27"/>
  <c r="I89" i="27"/>
  <c r="K96" i="27"/>
  <c r="J96" i="27"/>
  <c r="I96" i="27"/>
  <c r="H104" i="27"/>
  <c r="M96" i="27"/>
  <c r="L96" i="27"/>
  <c r="E118" i="27"/>
  <c r="M135" i="27"/>
  <c r="L135" i="27"/>
  <c r="I135" i="27"/>
  <c r="K135" i="27"/>
  <c r="J135" i="27"/>
  <c r="H31" i="30"/>
  <c r="F83" i="25"/>
  <c r="J87" i="25"/>
  <c r="J98" i="25"/>
  <c r="H100" i="25"/>
  <c r="F102" i="25"/>
  <c r="J106" i="25"/>
  <c r="H108" i="25"/>
  <c r="K11" i="26"/>
  <c r="J11" i="26"/>
  <c r="M11" i="26"/>
  <c r="L11" i="26"/>
  <c r="I11" i="26"/>
  <c r="E20" i="26"/>
  <c r="K19" i="26"/>
  <c r="J19" i="26"/>
  <c r="M19" i="26"/>
  <c r="L19" i="26"/>
  <c r="I19" i="26"/>
  <c r="F34" i="26"/>
  <c r="K28" i="26"/>
  <c r="J28" i="26"/>
  <c r="M28" i="26"/>
  <c r="L28" i="26"/>
  <c r="I28" i="26"/>
  <c r="K37" i="26"/>
  <c r="J37" i="26"/>
  <c r="M37" i="26"/>
  <c r="I37" i="26"/>
  <c r="L37" i="26"/>
  <c r="G48" i="26"/>
  <c r="K45" i="26"/>
  <c r="J45" i="26"/>
  <c r="M45" i="26"/>
  <c r="L45" i="26"/>
  <c r="I45" i="26"/>
  <c r="K54" i="26"/>
  <c r="J54" i="26"/>
  <c r="H62" i="26"/>
  <c r="M54" i="26"/>
  <c r="L54" i="26"/>
  <c r="I54" i="26"/>
  <c r="K71" i="26"/>
  <c r="J71" i="26"/>
  <c r="M71" i="26"/>
  <c r="L71" i="26"/>
  <c r="I71" i="26"/>
  <c r="K80" i="26"/>
  <c r="J80" i="26"/>
  <c r="M80" i="26"/>
  <c r="L80" i="26"/>
  <c r="I80" i="26"/>
  <c r="K88" i="26"/>
  <c r="J88" i="26"/>
  <c r="M88" i="26"/>
  <c r="L88" i="26"/>
  <c r="I88" i="26"/>
  <c r="C104" i="26"/>
  <c r="K97" i="26"/>
  <c r="J97" i="26"/>
  <c r="M97" i="26"/>
  <c r="L97" i="26"/>
  <c r="I97" i="26"/>
  <c r="K106" i="26"/>
  <c r="J106" i="26"/>
  <c r="M106" i="26"/>
  <c r="I106" i="26"/>
  <c r="L106" i="26"/>
  <c r="D118" i="26"/>
  <c r="K114" i="26"/>
  <c r="J114" i="26"/>
  <c r="M114" i="26"/>
  <c r="L114" i="26"/>
  <c r="I114" i="26"/>
  <c r="K123" i="26"/>
  <c r="J123" i="26"/>
  <c r="I123" i="26"/>
  <c r="M123" i="26"/>
  <c r="L123" i="26"/>
  <c r="E132" i="26"/>
  <c r="K131" i="26"/>
  <c r="J131" i="26"/>
  <c r="I131" i="26"/>
  <c r="M131" i="26"/>
  <c r="L131" i="26"/>
  <c r="F146" i="26"/>
  <c r="K140" i="26"/>
  <c r="J140" i="26"/>
  <c r="I140" i="26"/>
  <c r="M140" i="26"/>
  <c r="L140" i="26"/>
  <c r="K149" i="26"/>
  <c r="J149" i="26"/>
  <c r="I149" i="26"/>
  <c r="M149" i="26"/>
  <c r="L149" i="26"/>
  <c r="G160" i="26"/>
  <c r="K157" i="26"/>
  <c r="J157" i="26"/>
  <c r="I157" i="26"/>
  <c r="M157" i="26"/>
  <c r="L157" i="26"/>
  <c r="K8" i="27"/>
  <c r="J8" i="27"/>
  <c r="I8" i="27"/>
  <c r="M8" i="27"/>
  <c r="L8" i="27"/>
  <c r="D20" i="27"/>
  <c r="K16" i="27"/>
  <c r="J16" i="27"/>
  <c r="I16" i="27"/>
  <c r="M16" i="27"/>
  <c r="L16" i="27"/>
  <c r="K25" i="27"/>
  <c r="J25" i="27"/>
  <c r="I25" i="27"/>
  <c r="M25" i="27"/>
  <c r="L25" i="27"/>
  <c r="E34" i="27"/>
  <c r="K33" i="27"/>
  <c r="J33" i="27"/>
  <c r="I33" i="27"/>
  <c r="M33" i="27"/>
  <c r="L33" i="27"/>
  <c r="F48" i="27"/>
  <c r="K42" i="27"/>
  <c r="J42" i="27"/>
  <c r="I42" i="27"/>
  <c r="M42" i="27"/>
  <c r="L42" i="27"/>
  <c r="K51" i="27"/>
  <c r="J51" i="27"/>
  <c r="I51" i="27"/>
  <c r="M51" i="27"/>
  <c r="L51" i="27"/>
  <c r="G62" i="27"/>
  <c r="K59" i="27"/>
  <c r="J59" i="27"/>
  <c r="I59" i="27"/>
  <c r="M59" i="27"/>
  <c r="L59" i="27"/>
  <c r="K68" i="27"/>
  <c r="J68" i="27"/>
  <c r="I68" i="27"/>
  <c r="H76" i="27"/>
  <c r="M68" i="27"/>
  <c r="L68" i="27"/>
  <c r="J88" i="27"/>
  <c r="L88" i="27"/>
  <c r="K88" i="27"/>
  <c r="I88" i="27"/>
  <c r="M88" i="27"/>
  <c r="L101" i="27"/>
  <c r="K101" i="27"/>
  <c r="J101" i="27"/>
  <c r="I101" i="27"/>
  <c r="M101" i="27"/>
  <c r="G118" i="27"/>
  <c r="M141" i="27"/>
  <c r="L141" i="27"/>
  <c r="K141" i="27"/>
  <c r="J141" i="27"/>
  <c r="I141" i="27"/>
  <c r="M143" i="27"/>
  <c r="L143" i="27"/>
  <c r="I143" i="27"/>
  <c r="K143" i="27"/>
  <c r="J143" i="27"/>
  <c r="C160" i="27"/>
  <c r="L12" i="28"/>
  <c r="J12" i="28"/>
  <c r="M12" i="28"/>
  <c r="F132" i="26"/>
  <c r="J126" i="26"/>
  <c r="I126" i="26"/>
  <c r="M126" i="26"/>
  <c r="L126" i="26"/>
  <c r="K126" i="26"/>
  <c r="J135" i="26"/>
  <c r="I135" i="26"/>
  <c r="M135" i="26"/>
  <c r="L135" i="26"/>
  <c r="K135" i="26"/>
  <c r="G146" i="26"/>
  <c r="J143" i="26"/>
  <c r="I143" i="26"/>
  <c r="M143" i="26"/>
  <c r="L143" i="26"/>
  <c r="K143" i="26"/>
  <c r="J152" i="26"/>
  <c r="I152" i="26"/>
  <c r="H160" i="26"/>
  <c r="M152" i="26"/>
  <c r="L152" i="26"/>
  <c r="K152" i="26"/>
  <c r="J11" i="27"/>
  <c r="I11" i="27"/>
  <c r="M11" i="27"/>
  <c r="L11" i="27"/>
  <c r="K11" i="27"/>
  <c r="E20" i="27"/>
  <c r="J19" i="27"/>
  <c r="I19" i="27"/>
  <c r="M19" i="27"/>
  <c r="L19" i="27"/>
  <c r="K19" i="27"/>
  <c r="F34" i="27"/>
  <c r="J28" i="27"/>
  <c r="I28" i="27"/>
  <c r="M28" i="27"/>
  <c r="L28" i="27"/>
  <c r="K28" i="27"/>
  <c r="J37" i="27"/>
  <c r="I37" i="27"/>
  <c r="M37" i="27"/>
  <c r="L37" i="27"/>
  <c r="K37" i="27"/>
  <c r="G48" i="27"/>
  <c r="J45" i="27"/>
  <c r="I45" i="27"/>
  <c r="M45" i="27"/>
  <c r="L45" i="27"/>
  <c r="K45" i="27"/>
  <c r="J54" i="27"/>
  <c r="I54" i="27"/>
  <c r="H62" i="27"/>
  <c r="M54" i="27"/>
  <c r="L54" i="27"/>
  <c r="K54" i="27"/>
  <c r="J71" i="27"/>
  <c r="I71" i="27"/>
  <c r="M71" i="27"/>
  <c r="L71" i="27"/>
  <c r="K71" i="27"/>
  <c r="J80" i="27"/>
  <c r="I80" i="27"/>
  <c r="M80" i="27"/>
  <c r="L80" i="27"/>
  <c r="K80" i="27"/>
  <c r="I87" i="27"/>
  <c r="M87" i="27"/>
  <c r="K87" i="27"/>
  <c r="J87" i="27"/>
  <c r="L87" i="27"/>
  <c r="M98" i="27"/>
  <c r="L98" i="27"/>
  <c r="K98" i="27"/>
  <c r="J98" i="27"/>
  <c r="I98" i="27"/>
  <c r="L110" i="27"/>
  <c r="K110" i="27"/>
  <c r="J110" i="27"/>
  <c r="I110" i="27"/>
  <c r="H118" i="27"/>
  <c r="M110" i="27"/>
  <c r="M150" i="27"/>
  <c r="L150" i="27"/>
  <c r="K150" i="27"/>
  <c r="J150" i="27"/>
  <c r="I150" i="27"/>
  <c r="M152" i="27"/>
  <c r="L152" i="27"/>
  <c r="I152" i="27"/>
  <c r="K152" i="27"/>
  <c r="H160" i="27"/>
  <c r="J152" i="27"/>
  <c r="M68" i="28"/>
  <c r="F171" i="30"/>
  <c r="H83" i="25"/>
  <c r="J100" i="25"/>
  <c r="H102" i="25"/>
  <c r="J108" i="25"/>
  <c r="I9" i="26"/>
  <c r="M9" i="26"/>
  <c r="K9" i="26"/>
  <c r="L9" i="26"/>
  <c r="J9" i="26"/>
  <c r="G20" i="26"/>
  <c r="I17" i="26"/>
  <c r="M17" i="26"/>
  <c r="K17" i="26"/>
  <c r="L17" i="26"/>
  <c r="J17" i="26"/>
  <c r="I26" i="26"/>
  <c r="H34" i="26"/>
  <c r="M26" i="26"/>
  <c r="K26" i="26"/>
  <c r="L26" i="26"/>
  <c r="J26" i="26"/>
  <c r="I43" i="26"/>
  <c r="M43" i="26"/>
  <c r="K43" i="26"/>
  <c r="L43" i="26"/>
  <c r="J43" i="26"/>
  <c r="I52" i="26"/>
  <c r="M52" i="26"/>
  <c r="K52" i="26"/>
  <c r="L52" i="26"/>
  <c r="J52" i="26"/>
  <c r="I60" i="26"/>
  <c r="M60" i="26"/>
  <c r="K60" i="26"/>
  <c r="L60" i="26"/>
  <c r="J60" i="26"/>
  <c r="C76" i="26"/>
  <c r="I69" i="26"/>
  <c r="M69" i="26"/>
  <c r="K69" i="26"/>
  <c r="L69" i="26"/>
  <c r="J69" i="26"/>
  <c r="I78" i="26"/>
  <c r="M78" i="26"/>
  <c r="K78" i="26"/>
  <c r="L78" i="26"/>
  <c r="J78" i="26"/>
  <c r="D90" i="26"/>
  <c r="I86" i="26"/>
  <c r="M86" i="26"/>
  <c r="K86" i="26"/>
  <c r="L86" i="26"/>
  <c r="J86" i="26"/>
  <c r="I95" i="26"/>
  <c r="M95" i="26"/>
  <c r="K95" i="26"/>
  <c r="L95" i="26"/>
  <c r="J95" i="26"/>
  <c r="E104" i="26"/>
  <c r="I103" i="26"/>
  <c r="M103" i="26"/>
  <c r="K103" i="26"/>
  <c r="J103" i="26"/>
  <c r="L103" i="26"/>
  <c r="F118" i="26"/>
  <c r="I112" i="26"/>
  <c r="M112" i="26"/>
  <c r="K112" i="26"/>
  <c r="L112" i="26"/>
  <c r="J112" i="26"/>
  <c r="I121" i="26"/>
  <c r="M121" i="26"/>
  <c r="K121" i="26"/>
  <c r="L121" i="26"/>
  <c r="J121" i="26"/>
  <c r="G132" i="26"/>
  <c r="I129" i="26"/>
  <c r="M129" i="26"/>
  <c r="L129" i="26"/>
  <c r="K129" i="26"/>
  <c r="J129" i="26"/>
  <c r="I138" i="26"/>
  <c r="H146" i="26"/>
  <c r="M138" i="26"/>
  <c r="L138" i="26"/>
  <c r="K138" i="26"/>
  <c r="J138" i="26"/>
  <c r="I155" i="26"/>
  <c r="M155" i="26"/>
  <c r="L155" i="26"/>
  <c r="K155" i="26"/>
  <c r="J155" i="26"/>
  <c r="F20" i="27"/>
  <c r="I14" i="27"/>
  <c r="M14" i="27"/>
  <c r="L14" i="27"/>
  <c r="K14" i="27"/>
  <c r="J14" i="27"/>
  <c r="I23" i="27"/>
  <c r="M23" i="27"/>
  <c r="L23" i="27"/>
  <c r="K23" i="27"/>
  <c r="J23" i="27"/>
  <c r="G34" i="27"/>
  <c r="I31" i="27"/>
  <c r="M31" i="27"/>
  <c r="L31" i="27"/>
  <c r="K31" i="27"/>
  <c r="J31" i="27"/>
  <c r="I40" i="27"/>
  <c r="H48" i="27"/>
  <c r="M40" i="27"/>
  <c r="L40" i="27"/>
  <c r="K40" i="27"/>
  <c r="J40" i="27"/>
  <c r="I57" i="27"/>
  <c r="M57" i="27"/>
  <c r="L57" i="27"/>
  <c r="K57" i="27"/>
  <c r="J57" i="27"/>
  <c r="I66" i="27"/>
  <c r="M66" i="27"/>
  <c r="L66" i="27"/>
  <c r="K66" i="27"/>
  <c r="J66" i="27"/>
  <c r="I74" i="27"/>
  <c r="M74" i="27"/>
  <c r="L74" i="27"/>
  <c r="K74" i="27"/>
  <c r="J74" i="27"/>
  <c r="C90" i="27"/>
  <c r="I83" i="27"/>
  <c r="M83" i="27"/>
  <c r="L83" i="27"/>
  <c r="K83" i="27"/>
  <c r="J83" i="27"/>
  <c r="M158" i="27"/>
  <c r="L158" i="27"/>
  <c r="K158" i="27"/>
  <c r="J158" i="27"/>
  <c r="I158" i="27"/>
  <c r="L29" i="28"/>
  <c r="K29" i="28"/>
  <c r="J29" i="28"/>
  <c r="I29" i="28"/>
  <c r="M29" i="28"/>
  <c r="M53" i="28"/>
  <c r="O36" i="30"/>
  <c r="N36" i="30"/>
  <c r="F144" i="30"/>
  <c r="J86" i="25"/>
  <c r="J97" i="25"/>
  <c r="H99" i="25"/>
  <c r="J105" i="25"/>
  <c r="H107" i="25"/>
  <c r="F109" i="25"/>
  <c r="H20" i="26"/>
  <c r="M12" i="26"/>
  <c r="L12" i="26"/>
  <c r="J12" i="26"/>
  <c r="K12" i="26"/>
  <c r="I12" i="26"/>
  <c r="M29" i="26"/>
  <c r="L29" i="26"/>
  <c r="J29" i="26"/>
  <c r="K29" i="26"/>
  <c r="I29" i="26"/>
  <c r="M38" i="26"/>
  <c r="L38" i="26"/>
  <c r="J38" i="26"/>
  <c r="K38" i="26"/>
  <c r="I38" i="26"/>
  <c r="M46" i="26"/>
  <c r="L46" i="26"/>
  <c r="J46" i="26"/>
  <c r="K46" i="26"/>
  <c r="I46" i="26"/>
  <c r="C62" i="26"/>
  <c r="M55" i="26"/>
  <c r="L55" i="26"/>
  <c r="J55" i="26"/>
  <c r="K55" i="26"/>
  <c r="I55" i="26"/>
  <c r="M64" i="26"/>
  <c r="L64" i="26"/>
  <c r="J64" i="26"/>
  <c r="K64" i="26"/>
  <c r="I64" i="26"/>
  <c r="D76" i="26"/>
  <c r="M72" i="26"/>
  <c r="L72" i="26"/>
  <c r="J72" i="26"/>
  <c r="I72" i="26"/>
  <c r="K72" i="26"/>
  <c r="M81" i="26"/>
  <c r="L81" i="26"/>
  <c r="J81" i="26"/>
  <c r="K81" i="26"/>
  <c r="I81" i="26"/>
  <c r="E90" i="26"/>
  <c r="M89" i="26"/>
  <c r="L89" i="26"/>
  <c r="J89" i="26"/>
  <c r="K89" i="26"/>
  <c r="I89" i="26"/>
  <c r="F104" i="26"/>
  <c r="M98" i="26"/>
  <c r="L98" i="26"/>
  <c r="J98" i="26"/>
  <c r="K98" i="26"/>
  <c r="I98" i="26"/>
  <c r="M107" i="26"/>
  <c r="L107" i="26"/>
  <c r="J107" i="26"/>
  <c r="K107" i="26"/>
  <c r="I107" i="26"/>
  <c r="G118" i="26"/>
  <c r="M115" i="26"/>
  <c r="L115" i="26"/>
  <c r="J115" i="26"/>
  <c r="K115" i="26"/>
  <c r="I115" i="26"/>
  <c r="H132" i="26"/>
  <c r="M124" i="26"/>
  <c r="L124" i="26"/>
  <c r="J124" i="26"/>
  <c r="K124" i="26"/>
  <c r="I124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G20" i="27"/>
  <c r="M17" i="27"/>
  <c r="L17" i="27"/>
  <c r="K17" i="27"/>
  <c r="J17" i="27"/>
  <c r="I17" i="27"/>
  <c r="H34" i="27"/>
  <c r="M26" i="27"/>
  <c r="L26" i="27"/>
  <c r="K26" i="27"/>
  <c r="J26" i="27"/>
  <c r="I26" i="27"/>
  <c r="M43" i="27"/>
  <c r="L43" i="27"/>
  <c r="K43" i="27"/>
  <c r="J43" i="27"/>
  <c r="I43" i="27"/>
  <c r="M52" i="27"/>
  <c r="L52" i="27"/>
  <c r="K52" i="27"/>
  <c r="J52" i="27"/>
  <c r="I52" i="27"/>
  <c r="M60" i="27"/>
  <c r="L60" i="27"/>
  <c r="K60" i="27"/>
  <c r="J60" i="27"/>
  <c r="I60" i="27"/>
  <c r="C76" i="27"/>
  <c r="M69" i="27"/>
  <c r="L69" i="27"/>
  <c r="K69" i="27"/>
  <c r="J69" i="27"/>
  <c r="I69" i="27"/>
  <c r="M78" i="27"/>
  <c r="L78" i="27"/>
  <c r="K78" i="27"/>
  <c r="J78" i="27"/>
  <c r="I78" i="27"/>
  <c r="D90" i="27"/>
  <c r="M100" i="27"/>
  <c r="L100" i="27"/>
  <c r="I100" i="27"/>
  <c r="K100" i="27"/>
  <c r="J100" i="27"/>
  <c r="L127" i="27"/>
  <c r="K127" i="27"/>
  <c r="J127" i="27"/>
  <c r="I127" i="27"/>
  <c r="M127" i="27"/>
  <c r="G146" i="27"/>
  <c r="M103" i="28"/>
  <c r="M9" i="28"/>
  <c r="L9" i="28"/>
  <c r="J9" i="28"/>
  <c r="M11" i="28"/>
  <c r="M70" i="28"/>
  <c r="H20" i="30"/>
  <c r="L64" i="30"/>
  <c r="L86" i="27"/>
  <c r="K86" i="27"/>
  <c r="J86" i="27"/>
  <c r="I86" i="27"/>
  <c r="M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I129" i="27"/>
  <c r="J129" i="27"/>
  <c r="M138" i="27"/>
  <c r="L138" i="27"/>
  <c r="K138" i="27"/>
  <c r="H146" i="27"/>
  <c r="J138" i="27"/>
  <c r="I138" i="27"/>
  <c r="M155" i="27"/>
  <c r="L155" i="27"/>
  <c r="K155" i="27"/>
  <c r="J155" i="27"/>
  <c r="I155" i="27"/>
  <c r="H40" i="30"/>
  <c r="J99" i="30"/>
  <c r="O185" i="30"/>
  <c r="M42" i="28"/>
  <c r="M79" i="28"/>
  <c r="M96" i="28"/>
  <c r="M101" i="28"/>
  <c r="M127" i="28"/>
  <c r="M139" i="28"/>
  <c r="J21" i="30"/>
  <c r="F9" i="31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C146" i="27"/>
  <c r="K139" i="27"/>
  <c r="J139" i="27"/>
  <c r="I139" i="27"/>
  <c r="M139" i="27"/>
  <c r="L139" i="27"/>
  <c r="K148" i="27"/>
  <c r="J148" i="27"/>
  <c r="I148" i="27"/>
  <c r="M148" i="27"/>
  <c r="L148" i="27"/>
  <c r="D160" i="27"/>
  <c r="K156" i="27"/>
  <c r="J156" i="27"/>
  <c r="I156" i="27"/>
  <c r="M156" i="27"/>
  <c r="L156" i="27"/>
  <c r="J10" i="30"/>
  <c r="F17" i="30"/>
  <c r="L59" i="30"/>
  <c r="J99" i="27"/>
  <c r="I99" i="27"/>
  <c r="L99" i="27"/>
  <c r="M99" i="27"/>
  <c r="K99" i="27"/>
  <c r="J108" i="27"/>
  <c r="I108" i="27"/>
  <c r="L108" i="27"/>
  <c r="M108" i="27"/>
  <c r="K108" i="27"/>
  <c r="J116" i="27"/>
  <c r="I116" i="27"/>
  <c r="L116" i="27"/>
  <c r="M116" i="27"/>
  <c r="K116" i="27"/>
  <c r="C132" i="27"/>
  <c r="J125" i="27"/>
  <c r="I125" i="27"/>
  <c r="L125" i="27"/>
  <c r="K125" i="27"/>
  <c r="M125" i="27"/>
  <c r="J134" i="27"/>
  <c r="I134" i="27"/>
  <c r="L134" i="27"/>
  <c r="M134" i="27"/>
  <c r="K134" i="27"/>
  <c r="D146" i="27"/>
  <c r="J142" i="27"/>
  <c r="I142" i="27"/>
  <c r="L142" i="27"/>
  <c r="M142" i="27"/>
  <c r="K142" i="27"/>
  <c r="J151" i="27"/>
  <c r="I151" i="27"/>
  <c r="L151" i="27"/>
  <c r="M151" i="27"/>
  <c r="K151" i="27"/>
  <c r="E160" i="27"/>
  <c r="J159" i="27"/>
  <c r="I159" i="27"/>
  <c r="L159" i="27"/>
  <c r="M159" i="27"/>
  <c r="K159" i="27"/>
  <c r="L10" i="30"/>
  <c r="F14" i="30"/>
  <c r="J38" i="30"/>
  <c r="F103" i="30"/>
  <c r="H193" i="30"/>
  <c r="L33" i="31"/>
  <c r="K94" i="27"/>
  <c r="I94" i="27"/>
  <c r="M94" i="27"/>
  <c r="L94" i="27"/>
  <c r="J94" i="27"/>
  <c r="I102" i="27"/>
  <c r="K102" i="27"/>
  <c r="M102" i="27"/>
  <c r="L102" i="27"/>
  <c r="J102" i="27"/>
  <c r="C118" i="27"/>
  <c r="I111" i="27"/>
  <c r="K111" i="27"/>
  <c r="M111" i="27"/>
  <c r="L111" i="27"/>
  <c r="J111" i="27"/>
  <c r="I120" i="27"/>
  <c r="K120" i="27"/>
  <c r="M120" i="27"/>
  <c r="L120" i="27"/>
  <c r="J120" i="27"/>
  <c r="D132" i="27"/>
  <c r="I128" i="27"/>
  <c r="K128" i="27"/>
  <c r="M128" i="27"/>
  <c r="L128" i="27"/>
  <c r="J128" i="27"/>
  <c r="I137" i="27"/>
  <c r="K137" i="27"/>
  <c r="M137" i="27"/>
  <c r="L137" i="27"/>
  <c r="J137" i="27"/>
  <c r="E146" i="27"/>
  <c r="I145" i="27"/>
  <c r="K145" i="27"/>
  <c r="M145" i="27"/>
  <c r="L145" i="27"/>
  <c r="J145" i="27"/>
  <c r="F160" i="27"/>
  <c r="I154" i="27"/>
  <c r="K154" i="27"/>
  <c r="L154" i="27"/>
  <c r="J154" i="27"/>
  <c r="M154" i="27"/>
  <c r="J11" i="30"/>
  <c r="H14" i="30"/>
  <c r="J18" i="30"/>
  <c r="N34" i="30"/>
  <c r="O34" i="30"/>
  <c r="L38" i="30"/>
  <c r="C104" i="27"/>
  <c r="J97" i="27"/>
  <c r="M97" i="27"/>
  <c r="L97" i="27"/>
  <c r="K97" i="27"/>
  <c r="I97" i="27"/>
  <c r="M106" i="27"/>
  <c r="J106" i="27"/>
  <c r="L106" i="27"/>
  <c r="K106" i="27"/>
  <c r="I106" i="27"/>
  <c r="D118" i="27"/>
  <c r="M114" i="27"/>
  <c r="J114" i="27"/>
  <c r="L114" i="27"/>
  <c r="K114" i="27"/>
  <c r="I114" i="27"/>
  <c r="M123" i="27"/>
  <c r="J123" i="27"/>
  <c r="K123" i="27"/>
  <c r="I123" i="27"/>
  <c r="L123" i="27"/>
  <c r="E132" i="27"/>
  <c r="M131" i="27"/>
  <c r="J131" i="27"/>
  <c r="I131" i="27"/>
  <c r="L131" i="27"/>
  <c r="K131" i="27"/>
  <c r="F146" i="27"/>
  <c r="M140" i="27"/>
  <c r="J140" i="27"/>
  <c r="L140" i="27"/>
  <c r="K140" i="27"/>
  <c r="I140" i="27"/>
  <c r="M149" i="27"/>
  <c r="J149" i="27"/>
  <c r="L149" i="27"/>
  <c r="K149" i="27"/>
  <c r="I149" i="27"/>
  <c r="G160" i="27"/>
  <c r="M157" i="27"/>
  <c r="J157" i="27"/>
  <c r="L157" i="27"/>
  <c r="K157" i="27"/>
  <c r="I157" i="27"/>
  <c r="M8" i="28"/>
  <c r="J8" i="28"/>
  <c r="L8" i="28"/>
  <c r="M16" i="28"/>
  <c r="J16" i="28"/>
  <c r="L16" i="28"/>
  <c r="M25" i="28"/>
  <c r="F15" i="30"/>
  <c r="F97" i="30"/>
  <c r="H106" i="30"/>
  <c r="F166" i="30"/>
  <c r="F9" i="30"/>
  <c r="L11" i="30"/>
  <c r="H15" i="30"/>
  <c r="L16" i="30"/>
  <c r="F33" i="30"/>
  <c r="L36" i="30"/>
  <c r="L54" i="30"/>
  <c r="L102" i="30"/>
  <c r="L105" i="30"/>
  <c r="H169" i="30"/>
  <c r="F31" i="31"/>
  <c r="N58" i="31"/>
  <c r="L9" i="30"/>
  <c r="H13" i="30"/>
  <c r="N15" i="30"/>
  <c r="O15" i="30"/>
  <c r="H32" i="30"/>
  <c r="O33" i="30"/>
  <c r="N33" i="30"/>
  <c r="J40" i="30"/>
  <c r="F42" i="30"/>
  <c r="L43" i="30"/>
  <c r="O57" i="30"/>
  <c r="N57" i="30"/>
  <c r="O78" i="30"/>
  <c r="N78" i="30"/>
  <c r="J97" i="30"/>
  <c r="L100" i="30"/>
  <c r="L163" i="30"/>
  <c r="H171" i="30"/>
  <c r="O9" i="30"/>
  <c r="N9" i="30"/>
  <c r="J13" i="30"/>
  <c r="L17" i="30"/>
  <c r="J32" i="30"/>
  <c r="F34" i="30"/>
  <c r="L35" i="30"/>
  <c r="H42" i="30"/>
  <c r="O81" i="30"/>
  <c r="N81" i="30"/>
  <c r="H104" i="30"/>
  <c r="H167" i="30"/>
  <c r="F15" i="33"/>
  <c r="H12" i="30"/>
  <c r="N14" i="30"/>
  <c r="O14" i="30"/>
  <c r="J19" i="30"/>
  <c r="H34" i="30"/>
  <c r="J37" i="30"/>
  <c r="O125" i="30"/>
  <c r="N125" i="30"/>
  <c r="L146" i="30"/>
  <c r="F173" i="30"/>
  <c r="J14" i="31"/>
  <c r="J12" i="30"/>
  <c r="L19" i="30"/>
  <c r="H21" i="30"/>
  <c r="F36" i="30"/>
  <c r="H39" i="30"/>
  <c r="H98" i="30"/>
  <c r="L119" i="30"/>
  <c r="J129" i="30"/>
  <c r="H150" i="30"/>
  <c r="H10" i="30"/>
  <c r="F12" i="30"/>
  <c r="N12" i="30"/>
  <c r="O12" i="30"/>
  <c r="L14" i="30"/>
  <c r="J16" i="30"/>
  <c r="H18" i="30"/>
  <c r="F20" i="30"/>
  <c r="F31" i="30"/>
  <c r="N31" i="30"/>
  <c r="O31" i="30"/>
  <c r="L33" i="30"/>
  <c r="J35" i="30"/>
  <c r="H37" i="30"/>
  <c r="F39" i="30"/>
  <c r="L41" i="30"/>
  <c r="J43" i="30"/>
  <c r="O76" i="30"/>
  <c r="F98" i="30"/>
  <c r="H99" i="30"/>
  <c r="N101" i="30"/>
  <c r="O101" i="30"/>
  <c r="J105" i="30"/>
  <c r="F109" i="30"/>
  <c r="F122" i="30"/>
  <c r="L124" i="30"/>
  <c r="H128" i="30"/>
  <c r="L141" i="30"/>
  <c r="H145" i="30"/>
  <c r="O147" i="30"/>
  <c r="N147" i="30"/>
  <c r="J151" i="30"/>
  <c r="O15" i="31"/>
  <c r="N15" i="31"/>
  <c r="H9" i="30"/>
  <c r="F11" i="30"/>
  <c r="O11" i="30"/>
  <c r="N11" i="30"/>
  <c r="L13" i="30"/>
  <c r="J15" i="30"/>
  <c r="H17" i="30"/>
  <c r="F19" i="30"/>
  <c r="L21" i="30"/>
  <c r="L32" i="30"/>
  <c r="J34" i="30"/>
  <c r="H36" i="30"/>
  <c r="F38" i="30"/>
  <c r="L40" i="30"/>
  <c r="J42" i="30"/>
  <c r="O59" i="30"/>
  <c r="N59" i="30"/>
  <c r="O100" i="30"/>
  <c r="N100" i="30"/>
  <c r="J104" i="30"/>
  <c r="F108" i="30"/>
  <c r="J121" i="30"/>
  <c r="F125" i="30"/>
  <c r="L127" i="30"/>
  <c r="H131" i="30"/>
  <c r="F16" i="30"/>
  <c r="L18" i="30"/>
  <c r="J20" i="30"/>
  <c r="J31" i="30"/>
  <c r="H33" i="30"/>
  <c r="F35" i="30"/>
  <c r="O35" i="30"/>
  <c r="N35" i="30"/>
  <c r="L37" i="30"/>
  <c r="J39" i="30"/>
  <c r="H41" i="30"/>
  <c r="F43" i="30"/>
  <c r="O54" i="30"/>
  <c r="N54" i="30"/>
  <c r="L97" i="30"/>
  <c r="F101" i="30"/>
  <c r="L103" i="30"/>
  <c r="H107" i="30"/>
  <c r="H120" i="30"/>
  <c r="O122" i="30"/>
  <c r="N122" i="30"/>
  <c r="J126" i="30"/>
  <c r="F130" i="30"/>
  <c r="J143" i="30"/>
  <c r="F147" i="30"/>
  <c r="L149" i="30"/>
  <c r="H153" i="30"/>
  <c r="F19" i="31"/>
  <c r="J9" i="30"/>
  <c r="H11" i="30"/>
  <c r="F13" i="30"/>
  <c r="N13" i="30"/>
  <c r="O13" i="30"/>
  <c r="L15" i="30"/>
  <c r="J17" i="30"/>
  <c r="H19" i="30"/>
  <c r="F21" i="30"/>
  <c r="F32" i="30"/>
  <c r="N32" i="30"/>
  <c r="O32" i="30"/>
  <c r="L34" i="30"/>
  <c r="J36" i="30"/>
  <c r="H38" i="30"/>
  <c r="F40" i="30"/>
  <c r="L42" i="30"/>
  <c r="N98" i="30"/>
  <c r="O98" i="30"/>
  <c r="J102" i="30"/>
  <c r="F106" i="30"/>
  <c r="L108" i="30"/>
  <c r="H142" i="30"/>
  <c r="O144" i="30"/>
  <c r="N144" i="30"/>
  <c r="J148" i="30"/>
  <c r="F152" i="30"/>
  <c r="J165" i="30"/>
  <c r="L13" i="31"/>
  <c r="N37" i="31"/>
  <c r="F10" i="30"/>
  <c r="O10" i="30"/>
  <c r="N10" i="30"/>
  <c r="L12" i="30"/>
  <c r="J14" i="30"/>
  <c r="H16" i="30"/>
  <c r="F18" i="30"/>
  <c r="L20" i="30"/>
  <c r="L31" i="30"/>
  <c r="J33" i="30"/>
  <c r="H35" i="30"/>
  <c r="F37" i="30"/>
  <c r="O37" i="30"/>
  <c r="N37" i="30"/>
  <c r="L39" i="30"/>
  <c r="J41" i="30"/>
  <c r="H43" i="30"/>
  <c r="O97" i="30"/>
  <c r="N97" i="30"/>
  <c r="H101" i="30"/>
  <c r="O103" i="30"/>
  <c r="N103" i="30"/>
  <c r="J107" i="30"/>
  <c r="H164" i="30"/>
  <c r="O166" i="30"/>
  <c r="N166" i="30"/>
  <c r="L21" i="31"/>
  <c r="L11" i="31"/>
  <c r="H37" i="31"/>
  <c r="L99" i="30"/>
  <c r="J101" i="30"/>
  <c r="H103" i="30"/>
  <c r="F105" i="30"/>
  <c r="L107" i="30"/>
  <c r="J109" i="30"/>
  <c r="H10" i="31"/>
  <c r="J12" i="31"/>
  <c r="F62" i="33"/>
  <c r="F10" i="33"/>
  <c r="Q11" i="39"/>
  <c r="P11" i="39"/>
  <c r="S11" i="39"/>
  <c r="R11" i="39"/>
  <c r="J98" i="30"/>
  <c r="H100" i="30"/>
  <c r="F102" i="30"/>
  <c r="O102" i="30"/>
  <c r="N102" i="30"/>
  <c r="L104" i="30"/>
  <c r="J106" i="30"/>
  <c r="H108" i="30"/>
  <c r="J282" i="30"/>
  <c r="O10" i="31"/>
  <c r="N10" i="31"/>
  <c r="O12" i="31"/>
  <c r="N12" i="31"/>
  <c r="L17" i="31"/>
  <c r="H62" i="33"/>
  <c r="H11" i="33"/>
  <c r="O37" i="33"/>
  <c r="H97" i="30"/>
  <c r="F99" i="30"/>
  <c r="N99" i="30"/>
  <c r="O99" i="30"/>
  <c r="L101" i="30"/>
  <c r="J103" i="30"/>
  <c r="H105" i="30"/>
  <c r="F107" i="30"/>
  <c r="L109" i="30"/>
  <c r="F60" i="33"/>
  <c r="L98" i="30"/>
  <c r="J100" i="30"/>
  <c r="H102" i="30"/>
  <c r="F104" i="30"/>
  <c r="L106" i="30"/>
  <c r="J108" i="30"/>
  <c r="F11" i="31"/>
  <c r="H13" i="31"/>
  <c r="F18" i="31"/>
  <c r="F41" i="33"/>
  <c r="H9" i="31"/>
  <c r="F10" i="31"/>
  <c r="O11" i="31"/>
  <c r="N11" i="31"/>
  <c r="L12" i="31"/>
  <c r="F20" i="31"/>
  <c r="F18" i="33"/>
  <c r="F56" i="33"/>
  <c r="J13" i="31"/>
  <c r="H14" i="31"/>
  <c r="F15" i="31"/>
  <c r="J21" i="31"/>
  <c r="L32" i="31"/>
  <c r="L9" i="31"/>
  <c r="H15" i="31"/>
  <c r="H16" i="31"/>
  <c r="F17" i="31"/>
  <c r="L20" i="31"/>
  <c r="F39" i="31"/>
  <c r="L41" i="31"/>
  <c r="F12" i="31"/>
  <c r="L14" i="31"/>
  <c r="J15" i="31"/>
  <c r="H17" i="31"/>
  <c r="H18" i="31"/>
  <c r="O35" i="33"/>
  <c r="O58" i="33"/>
  <c r="N9" i="31"/>
  <c r="O9" i="31"/>
  <c r="L10" i="31"/>
  <c r="J11" i="31"/>
  <c r="J16" i="31"/>
  <c r="L19" i="31"/>
  <c r="L40" i="31"/>
  <c r="L60" i="31"/>
  <c r="F13" i="33"/>
  <c r="F54" i="33"/>
  <c r="J10" i="31"/>
  <c r="H12" i="31"/>
  <c r="F14" i="31"/>
  <c r="O14" i="31"/>
  <c r="N14" i="31"/>
  <c r="L16" i="31"/>
  <c r="J18" i="31"/>
  <c r="H20" i="31"/>
  <c r="BB14" i="35"/>
  <c r="AY14" i="35"/>
  <c r="AX14" i="35"/>
  <c r="M128" i="37"/>
  <c r="L128" i="37"/>
  <c r="F57" i="31"/>
  <c r="L59" i="31"/>
  <c r="F76" i="31"/>
  <c r="F84" i="31"/>
  <c r="J11" i="33"/>
  <c r="J14" i="33"/>
  <c r="O31" i="33"/>
  <c r="I9" i="35"/>
  <c r="O135" i="40"/>
  <c r="N135" i="40"/>
  <c r="L135" i="40"/>
  <c r="K135" i="40"/>
  <c r="M135" i="40"/>
  <c r="F16" i="31"/>
  <c r="L18" i="31"/>
  <c r="J20" i="31"/>
  <c r="O56" i="33"/>
  <c r="X14" i="35"/>
  <c r="O17" i="35"/>
  <c r="L6" i="37"/>
  <c r="K6" i="37"/>
  <c r="J9" i="31"/>
  <c r="H11" i="31"/>
  <c r="F13" i="31"/>
  <c r="O13" i="31"/>
  <c r="N13" i="31"/>
  <c r="L15" i="31"/>
  <c r="J17" i="31"/>
  <c r="H19" i="31"/>
  <c r="F21" i="31"/>
  <c r="BB11" i="35"/>
  <c r="O54" i="33"/>
  <c r="AE8" i="35"/>
  <c r="M136" i="38"/>
  <c r="L136" i="38"/>
  <c r="O136" i="38"/>
  <c r="N136" i="38"/>
  <c r="K136" i="38"/>
  <c r="J19" i="31"/>
  <c r="H21" i="31"/>
  <c r="BB12" i="35"/>
  <c r="AY12" i="35"/>
  <c r="AX12" i="35"/>
  <c r="BB10" i="35"/>
  <c r="BB15" i="35"/>
  <c r="AY15" i="35"/>
  <c r="AX15" i="35"/>
  <c r="J6" i="40"/>
  <c r="BB8" i="35"/>
  <c r="AY8" i="35"/>
  <c r="AX8" i="35"/>
  <c r="H30" i="35"/>
  <c r="J12" i="40"/>
  <c r="I12" i="40"/>
  <c r="H12" i="40"/>
  <c r="BB13" i="35"/>
  <c r="T6" i="41"/>
  <c r="BB17" i="35"/>
  <c r="I127" i="37"/>
  <c r="F129" i="37"/>
  <c r="H127" i="37"/>
  <c r="G127" i="37"/>
  <c r="N134" i="38"/>
  <c r="K134" i="38"/>
  <c r="O134" i="38"/>
  <c r="T14" i="41"/>
  <c r="M7" i="37"/>
  <c r="K7" i="37"/>
  <c r="L7" i="37"/>
  <c r="M8" i="37"/>
  <c r="L8" i="37"/>
  <c r="K8" i="37"/>
  <c r="S12" i="38"/>
  <c r="R12" i="38"/>
  <c r="P12" i="38"/>
  <c r="Q12" i="38"/>
  <c r="I134" i="40"/>
  <c r="H134" i="40"/>
  <c r="G134" i="40"/>
  <c r="F9" i="42"/>
  <c r="O124" i="37"/>
  <c r="N124" i="37"/>
  <c r="N10" i="38"/>
  <c r="N11" i="38"/>
  <c r="M11" i="38"/>
  <c r="L11" i="38"/>
  <c r="L136" i="39"/>
  <c r="K136" i="39"/>
  <c r="O136" i="39"/>
  <c r="N136" i="39"/>
  <c r="M136" i="39"/>
  <c r="T8" i="40"/>
  <c r="R8" i="40"/>
  <c r="Q8" i="40"/>
  <c r="S8" i="40"/>
  <c r="P8" i="40"/>
  <c r="J6" i="41"/>
  <c r="I6" i="41"/>
  <c r="H6" i="41"/>
  <c r="N13" i="42"/>
  <c r="M13" i="42"/>
  <c r="L13" i="42"/>
  <c r="H36" i="35"/>
  <c r="F11" i="37"/>
  <c r="I9" i="37"/>
  <c r="H9" i="37"/>
  <c r="G9" i="37"/>
  <c r="I10" i="37"/>
  <c r="H10" i="37"/>
  <c r="G10" i="37"/>
  <c r="O137" i="38"/>
  <c r="L137" i="38"/>
  <c r="K137" i="38"/>
  <c r="N137" i="38"/>
  <c r="M137" i="38"/>
  <c r="I9" i="39"/>
  <c r="H9" i="39"/>
  <c r="I134" i="39"/>
  <c r="H134" i="39"/>
  <c r="G134" i="39"/>
  <c r="N6" i="40"/>
  <c r="M6" i="40"/>
  <c r="L6" i="40"/>
  <c r="N12" i="40"/>
  <c r="M12" i="40"/>
  <c r="L12" i="40"/>
  <c r="G125" i="37"/>
  <c r="I125" i="37"/>
  <c r="H125" i="37"/>
  <c r="I12" i="38"/>
  <c r="H12" i="38"/>
  <c r="N6" i="38"/>
  <c r="N7" i="38"/>
  <c r="T9" i="37"/>
  <c r="S9" i="37"/>
  <c r="N11" i="37"/>
  <c r="R9" i="37"/>
  <c r="Q9" i="37"/>
  <c r="P9" i="37"/>
  <c r="O9" i="37"/>
  <c r="S10" i="37"/>
  <c r="R10" i="37"/>
  <c r="Q10" i="37"/>
  <c r="P10" i="37"/>
  <c r="O10" i="37"/>
  <c r="T10" i="37"/>
  <c r="O126" i="37"/>
  <c r="N126" i="37"/>
  <c r="F8" i="39"/>
  <c r="F10" i="39"/>
  <c r="M135" i="39"/>
  <c r="L135" i="39"/>
  <c r="O135" i="39"/>
  <c r="N135" i="39"/>
  <c r="K135" i="39"/>
  <c r="N134" i="39"/>
  <c r="M134" i="39"/>
  <c r="O134" i="39"/>
  <c r="L134" i="39"/>
  <c r="K134" i="39"/>
  <c r="R6" i="40"/>
  <c r="Q6" i="40"/>
  <c r="P6" i="40"/>
  <c r="T6" i="40"/>
  <c r="S6" i="40"/>
  <c r="J10" i="40"/>
  <c r="T12" i="40"/>
  <c r="R12" i="40"/>
  <c r="Q12" i="40"/>
  <c r="S12" i="40"/>
  <c r="P12" i="40"/>
  <c r="M134" i="40"/>
  <c r="L134" i="40"/>
  <c r="K134" i="40"/>
  <c r="O134" i="40"/>
  <c r="N134" i="40"/>
  <c r="J10" i="41"/>
  <c r="F7" i="41"/>
  <c r="Q6" i="37"/>
  <c r="P6" i="37"/>
  <c r="O6" i="37"/>
  <c r="R6" i="37"/>
  <c r="I7" i="37"/>
  <c r="H7" i="37"/>
  <c r="G7" i="37"/>
  <c r="Q7" i="37"/>
  <c r="P7" i="37"/>
  <c r="O7" i="37"/>
  <c r="T7" i="37"/>
  <c r="S7" i="37"/>
  <c r="R7" i="37"/>
  <c r="M9" i="37"/>
  <c r="L9" i="37"/>
  <c r="K9" i="37"/>
  <c r="J11" i="37"/>
  <c r="N12" i="38"/>
  <c r="M12" i="38"/>
  <c r="L12" i="38"/>
  <c r="F9" i="39"/>
  <c r="I11" i="39"/>
  <c r="H11" i="39"/>
  <c r="F12" i="39"/>
  <c r="N10" i="40"/>
  <c r="M10" i="40"/>
  <c r="L10" i="40"/>
  <c r="C11" i="37"/>
  <c r="J7" i="40"/>
  <c r="M8" i="40"/>
  <c r="J8" i="40"/>
  <c r="G6" i="37"/>
  <c r="H6" i="37"/>
  <c r="G8" i="37"/>
  <c r="I8" i="37"/>
  <c r="H8" i="37"/>
  <c r="O8" i="37"/>
  <c r="T8" i="37"/>
  <c r="S8" i="37"/>
  <c r="P8" i="37"/>
  <c r="R8" i="37"/>
  <c r="Q8" i="37"/>
  <c r="D11" i="37"/>
  <c r="K10" i="37"/>
  <c r="M10" i="37"/>
  <c r="L10" i="37"/>
  <c r="I128" i="37"/>
  <c r="H11" i="38"/>
  <c r="I11" i="38"/>
  <c r="P11" i="38"/>
  <c r="S11" i="38"/>
  <c r="R11" i="38"/>
  <c r="Q11" i="38"/>
  <c r="G136" i="38"/>
  <c r="H136" i="38"/>
  <c r="H137" i="38"/>
  <c r="G137" i="38"/>
  <c r="F6" i="39"/>
  <c r="M11" i="39"/>
  <c r="L11" i="39"/>
  <c r="H136" i="39"/>
  <c r="G136" i="39"/>
  <c r="I136" i="39"/>
  <c r="AA20" i="40"/>
  <c r="R10" i="40"/>
  <c r="Q10" i="40"/>
  <c r="P10" i="40"/>
  <c r="S10" i="40"/>
  <c r="T10" i="40"/>
  <c r="F12" i="42"/>
  <c r="L137" i="42"/>
  <c r="M137" i="42"/>
  <c r="E11" i="37"/>
  <c r="I135" i="39"/>
  <c r="H135" i="39"/>
  <c r="G135" i="39"/>
  <c r="N8" i="40"/>
  <c r="L8" i="40"/>
  <c r="F11" i="41"/>
  <c r="H137" i="41"/>
  <c r="G137" i="41"/>
  <c r="G138" i="38"/>
  <c r="H138" i="38"/>
  <c r="O137" i="39"/>
  <c r="N137" i="39"/>
  <c r="K137" i="39"/>
  <c r="L137" i="39"/>
  <c r="M137" i="39"/>
  <c r="N7" i="40"/>
  <c r="L7" i="40"/>
  <c r="M7" i="40"/>
  <c r="N11" i="40"/>
  <c r="L11" i="40"/>
  <c r="M11" i="40"/>
  <c r="I136" i="40"/>
  <c r="G136" i="40"/>
  <c r="H136" i="40"/>
  <c r="O144" i="41"/>
  <c r="N144" i="41"/>
  <c r="H142" i="41"/>
  <c r="G142" i="41"/>
  <c r="F14" i="42"/>
  <c r="G135" i="38"/>
  <c r="H135" i="38"/>
  <c r="F11" i="39"/>
  <c r="L12" i="39"/>
  <c r="M12" i="39"/>
  <c r="I138" i="39"/>
  <c r="H138" i="39"/>
  <c r="G138" i="39"/>
  <c r="L137" i="40"/>
  <c r="O137" i="40"/>
  <c r="N137" i="40"/>
  <c r="M137" i="40"/>
  <c r="K137" i="40"/>
  <c r="I138" i="40"/>
  <c r="G138" i="40"/>
  <c r="H138" i="40"/>
  <c r="F14" i="41"/>
  <c r="F15" i="41"/>
  <c r="H145" i="41"/>
  <c r="G145" i="41"/>
  <c r="C16" i="42"/>
  <c r="M137" i="43"/>
  <c r="L137" i="43"/>
  <c r="H135" i="40"/>
  <c r="G135" i="40"/>
  <c r="I135" i="40"/>
  <c r="T10" i="41"/>
  <c r="N6" i="42"/>
  <c r="K16" i="42"/>
  <c r="M6" i="42"/>
  <c r="L6" i="42"/>
  <c r="J8" i="42"/>
  <c r="I8" i="42"/>
  <c r="H8" i="42"/>
  <c r="M136" i="42"/>
  <c r="L136" i="42"/>
  <c r="M140" i="42"/>
  <c r="L140" i="42"/>
  <c r="D8" i="45"/>
  <c r="K138" i="38"/>
  <c r="O138" i="38"/>
  <c r="N138" i="38"/>
  <c r="L138" i="38"/>
  <c r="M138" i="38"/>
  <c r="G137" i="39"/>
  <c r="I137" i="39"/>
  <c r="H137" i="39"/>
  <c r="H11" i="40"/>
  <c r="J11" i="40"/>
  <c r="I11" i="40"/>
  <c r="P11" i="40"/>
  <c r="T11" i="40"/>
  <c r="S11" i="40"/>
  <c r="R11" i="40"/>
  <c r="Q11" i="40"/>
  <c r="K136" i="40"/>
  <c r="O136" i="40"/>
  <c r="N136" i="40"/>
  <c r="M136" i="40"/>
  <c r="L136" i="40"/>
  <c r="F6" i="41"/>
  <c r="P12" i="42"/>
  <c r="T12" i="42"/>
  <c r="S12" i="42"/>
  <c r="R12" i="42"/>
  <c r="Q12" i="42"/>
  <c r="J7" i="43"/>
  <c r="I7" i="43"/>
  <c r="H7" i="43"/>
  <c r="N135" i="38"/>
  <c r="O135" i="38"/>
  <c r="M135" i="38"/>
  <c r="K135" i="38"/>
  <c r="L135" i="38"/>
  <c r="I12" i="39"/>
  <c r="H12" i="39"/>
  <c r="S12" i="39"/>
  <c r="R12" i="39"/>
  <c r="P12" i="39"/>
  <c r="Q12" i="39"/>
  <c r="N138" i="39"/>
  <c r="M138" i="39"/>
  <c r="O138" i="39"/>
  <c r="L138" i="39"/>
  <c r="K138" i="39"/>
  <c r="I137" i="40"/>
  <c r="H137" i="40"/>
  <c r="G137" i="40"/>
  <c r="G140" i="41"/>
  <c r="H140" i="41"/>
  <c r="O141" i="41"/>
  <c r="N141" i="41"/>
  <c r="T8" i="42"/>
  <c r="S8" i="42"/>
  <c r="R8" i="42"/>
  <c r="Q8" i="42"/>
  <c r="P8" i="42"/>
  <c r="L10" i="42"/>
  <c r="N10" i="42"/>
  <c r="M10" i="42"/>
  <c r="O143" i="43"/>
  <c r="N143" i="43"/>
  <c r="D16" i="42"/>
  <c r="R11" i="42"/>
  <c r="T11" i="42"/>
  <c r="S11" i="42"/>
  <c r="Q11" i="42"/>
  <c r="P11" i="42"/>
  <c r="H12" i="42"/>
  <c r="J12" i="42"/>
  <c r="I12" i="42"/>
  <c r="H14" i="42"/>
  <c r="J14" i="42"/>
  <c r="I14" i="42"/>
  <c r="R15" i="42"/>
  <c r="Q15" i="42"/>
  <c r="T15" i="42"/>
  <c r="S15" i="42"/>
  <c r="P15" i="42"/>
  <c r="T7" i="43"/>
  <c r="S7" i="43"/>
  <c r="R7" i="43"/>
  <c r="Q7" i="43"/>
  <c r="P7" i="43"/>
  <c r="N9" i="43"/>
  <c r="M9" i="43"/>
  <c r="L9" i="43"/>
  <c r="J11" i="43"/>
  <c r="I11" i="43"/>
  <c r="H11" i="43"/>
  <c r="O140" i="43"/>
  <c r="N140" i="43"/>
  <c r="D10" i="44"/>
  <c r="E16" i="42"/>
  <c r="F16" i="42" s="1"/>
  <c r="F6" i="42"/>
  <c r="N7" i="42"/>
  <c r="M7" i="42"/>
  <c r="L7" i="42"/>
  <c r="J9" i="42"/>
  <c r="I9" i="42"/>
  <c r="H9" i="42"/>
  <c r="S9" i="42"/>
  <c r="R9" i="42"/>
  <c r="Q9" i="42"/>
  <c r="P9" i="42"/>
  <c r="T9" i="42"/>
  <c r="F10" i="42"/>
  <c r="F11" i="42"/>
  <c r="R13" i="42"/>
  <c r="T13" i="42"/>
  <c r="S13" i="42"/>
  <c r="Q13" i="42"/>
  <c r="P13" i="42"/>
  <c r="M144" i="42"/>
  <c r="L144" i="42"/>
  <c r="T10" i="42"/>
  <c r="R10" i="42"/>
  <c r="Q10" i="42"/>
  <c r="P10" i="42"/>
  <c r="S10" i="42"/>
  <c r="J11" i="42"/>
  <c r="I11" i="42"/>
  <c r="H11" i="42"/>
  <c r="F15" i="42"/>
  <c r="I143" i="42"/>
  <c r="F8" i="43"/>
  <c r="T11" i="43"/>
  <c r="S11" i="43"/>
  <c r="R11" i="43"/>
  <c r="Q11" i="43"/>
  <c r="P11" i="43"/>
  <c r="N13" i="43"/>
  <c r="M13" i="43"/>
  <c r="L13" i="43"/>
  <c r="J15" i="43"/>
  <c r="I15" i="43"/>
  <c r="H15" i="43"/>
  <c r="I136" i="43"/>
  <c r="H136" i="43"/>
  <c r="K136" i="43" s="1"/>
  <c r="G136" i="43"/>
  <c r="D14" i="44"/>
  <c r="O138" i="40"/>
  <c r="M138" i="40"/>
  <c r="L138" i="40"/>
  <c r="K138" i="40"/>
  <c r="N138" i="40"/>
  <c r="G16" i="42"/>
  <c r="I6" i="42"/>
  <c r="H6" i="42"/>
  <c r="J6" i="42"/>
  <c r="O16" i="42"/>
  <c r="Q6" i="42"/>
  <c r="P6" i="42"/>
  <c r="T6" i="42"/>
  <c r="S6" i="42"/>
  <c r="R6" i="42"/>
  <c r="F7" i="42"/>
  <c r="M8" i="42"/>
  <c r="L8" i="42"/>
  <c r="N8" i="42"/>
  <c r="I10" i="42"/>
  <c r="H10" i="42"/>
  <c r="J10" i="42"/>
  <c r="L12" i="42"/>
  <c r="N12" i="42"/>
  <c r="M12" i="42"/>
  <c r="J15" i="42"/>
  <c r="I15" i="42"/>
  <c r="H15" i="42"/>
  <c r="I141" i="43"/>
  <c r="H141" i="43"/>
  <c r="K141" i="43" s="1"/>
  <c r="G141" i="43"/>
  <c r="O139" i="41"/>
  <c r="N139" i="41"/>
  <c r="J13" i="42"/>
  <c r="H13" i="42"/>
  <c r="I13" i="42"/>
  <c r="I136" i="42"/>
  <c r="H137" i="42"/>
  <c r="G137" i="42"/>
  <c r="I137" i="42"/>
  <c r="I140" i="42"/>
  <c r="H140" i="42"/>
  <c r="G140" i="42"/>
  <c r="L141" i="42"/>
  <c r="M141" i="42"/>
  <c r="I145" i="42"/>
  <c r="H145" i="42"/>
  <c r="G145" i="42"/>
  <c r="F12" i="43"/>
  <c r="T15" i="43"/>
  <c r="S15" i="43"/>
  <c r="R15" i="43"/>
  <c r="Q15" i="43"/>
  <c r="P15" i="43"/>
  <c r="I144" i="43"/>
  <c r="H144" i="43"/>
  <c r="G144" i="43"/>
  <c r="D18" i="44"/>
  <c r="O136" i="41"/>
  <c r="N136" i="41"/>
  <c r="J7" i="42"/>
  <c r="I7" i="42"/>
  <c r="H7" i="42"/>
  <c r="T7" i="42"/>
  <c r="S7" i="42"/>
  <c r="R7" i="42"/>
  <c r="Q7" i="42"/>
  <c r="P7" i="42"/>
  <c r="F8" i="42"/>
  <c r="N9" i="42"/>
  <c r="M9" i="42"/>
  <c r="L9" i="42"/>
  <c r="N11" i="42"/>
  <c r="M11" i="42"/>
  <c r="L11" i="42"/>
  <c r="T14" i="42"/>
  <c r="S14" i="42"/>
  <c r="P14" i="42"/>
  <c r="R14" i="42"/>
  <c r="Q14" i="42"/>
  <c r="N15" i="42"/>
  <c r="M15" i="42"/>
  <c r="L15" i="42"/>
  <c r="I139" i="43"/>
  <c r="H139" i="43"/>
  <c r="G139" i="43"/>
  <c r="D12" i="45"/>
  <c r="D16" i="45"/>
  <c r="D20" i="45"/>
  <c r="D10" i="46"/>
  <c r="D14" i="46"/>
  <c r="D18" i="46"/>
  <c r="I142" i="42"/>
  <c r="G142" i="42"/>
  <c r="H142" i="42"/>
  <c r="C16" i="43"/>
  <c r="K16" i="43"/>
  <c r="N6" i="43"/>
  <c r="M6" i="43"/>
  <c r="L6" i="43"/>
  <c r="J8" i="43"/>
  <c r="I8" i="43"/>
  <c r="H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R12" i="43"/>
  <c r="Q12" i="43"/>
  <c r="P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I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H141" i="42"/>
  <c r="G141" i="42"/>
  <c r="I141" i="42"/>
  <c r="L145" i="42"/>
  <c r="M145" i="42"/>
  <c r="H137" i="43"/>
  <c r="K137" i="43" s="1"/>
  <c r="G137" i="43"/>
  <c r="I137" i="43"/>
  <c r="D8" i="44"/>
  <c r="D12" i="44"/>
  <c r="D16" i="44"/>
  <c r="D20" i="44"/>
  <c r="D10" i="45"/>
  <c r="D14" i="45"/>
  <c r="D18" i="45"/>
  <c r="D8" i="46"/>
  <c r="D12" i="46"/>
  <c r="D16" i="46"/>
  <c r="D20" i="46"/>
  <c r="F13" i="42"/>
  <c r="L14" i="42"/>
  <c r="N14" i="42"/>
  <c r="M14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M7" i="15"/>
  <c r="L7" i="15"/>
  <c r="K7" i="15"/>
  <c r="J7" i="15"/>
  <c r="I7" i="15"/>
  <c r="K6" i="2"/>
  <c r="L6" i="3"/>
  <c r="M6" i="5"/>
  <c r="K6" i="5"/>
  <c r="J6" i="5"/>
  <c r="M6" i="2"/>
  <c r="K31" i="2"/>
  <c r="N6" i="3"/>
  <c r="M79" i="3"/>
  <c r="L6" i="5"/>
  <c r="K6" i="13"/>
  <c r="I6" i="13"/>
  <c r="J31" i="2"/>
  <c r="I6" i="5"/>
  <c r="O52" i="8"/>
  <c r="N52" i="8"/>
  <c r="L31" i="2"/>
  <c r="J56" i="2"/>
  <c r="M31" i="2"/>
  <c r="K56" i="2"/>
  <c r="J30" i="10"/>
  <c r="J6" i="6"/>
  <c r="L6" i="6"/>
  <c r="U6" i="5"/>
  <c r="M152" i="3"/>
  <c r="M6" i="6"/>
  <c r="U6" i="6"/>
  <c r="O8" i="10"/>
  <c r="N8" i="10"/>
  <c r="F74" i="10"/>
  <c r="X5" i="12"/>
  <c r="W5" i="12"/>
  <c r="V5" i="12"/>
  <c r="U5" i="12"/>
  <c r="N79" i="3"/>
  <c r="N152" i="3"/>
  <c r="S6" i="5"/>
  <c r="V6" i="6"/>
  <c r="H52" i="8"/>
  <c r="J74" i="8"/>
  <c r="K5" i="12"/>
  <c r="L5" i="12"/>
  <c r="L52" i="8"/>
  <c r="N74" i="8"/>
  <c r="V6" i="5"/>
  <c r="I6" i="6"/>
  <c r="O74" i="8"/>
  <c r="F96" i="10"/>
  <c r="H8" i="10"/>
  <c r="H96" i="10"/>
  <c r="F8" i="10"/>
  <c r="H30" i="10"/>
  <c r="J52" i="10"/>
  <c r="N96" i="10"/>
  <c r="M5" i="12"/>
  <c r="AA6" i="13"/>
  <c r="J9" i="14"/>
  <c r="N74" i="10"/>
  <c r="O96" i="10"/>
  <c r="N5" i="12"/>
  <c r="J8" i="10"/>
  <c r="L30" i="10"/>
  <c r="N52" i="10"/>
  <c r="O74" i="10"/>
  <c r="J6" i="13"/>
  <c r="I5" i="12"/>
  <c r="L6" i="13"/>
  <c r="W6" i="13"/>
  <c r="J5" i="12"/>
  <c r="AA7" i="16"/>
  <c r="Z7" i="16"/>
  <c r="Y7" i="16"/>
  <c r="X7" i="16"/>
  <c r="W7" i="16"/>
  <c r="L7" i="16"/>
  <c r="M7" i="16"/>
  <c r="X7" i="15"/>
  <c r="I9" i="14"/>
  <c r="AA7" i="17"/>
  <c r="Y7" i="17"/>
  <c r="X7" i="17"/>
  <c r="W7" i="17"/>
  <c r="L7" i="17"/>
  <c r="M7" i="17"/>
  <c r="R6" i="18"/>
  <c r="Z6" i="18"/>
  <c r="I7" i="17"/>
  <c r="J7" i="19"/>
  <c r="R7" i="19"/>
  <c r="E7" i="19"/>
  <c r="M7" i="19"/>
  <c r="U7" i="19"/>
  <c r="F96" i="24"/>
  <c r="R8" i="21"/>
  <c r="T8" i="21"/>
  <c r="J8" i="21"/>
  <c r="AA7" i="22"/>
  <c r="F74" i="24"/>
  <c r="AB7" i="22"/>
  <c r="L7" i="22"/>
  <c r="M7" i="22"/>
  <c r="X7" i="22"/>
  <c r="D52" i="24"/>
  <c r="F8" i="25"/>
  <c r="D8" i="25"/>
  <c r="F8" i="24"/>
  <c r="H8" i="24"/>
  <c r="J52" i="25"/>
  <c r="H52" i="25"/>
  <c r="L74" i="25"/>
  <c r="J74" i="25"/>
  <c r="N8" i="24"/>
  <c r="O8" i="25"/>
  <c r="H30" i="25"/>
  <c r="F30" i="25"/>
  <c r="F52" i="24"/>
  <c r="L30" i="25"/>
  <c r="N96" i="25"/>
  <c r="L96" i="25"/>
  <c r="N30" i="25"/>
  <c r="N8" i="25"/>
  <c r="O30" i="25"/>
  <c r="L6" i="26"/>
  <c r="K6" i="26"/>
  <c r="I6" i="26"/>
  <c r="D30" i="25"/>
  <c r="M6" i="26"/>
  <c r="H96" i="25"/>
  <c r="F96" i="25"/>
  <c r="J6" i="27"/>
  <c r="K6" i="27"/>
  <c r="J74" i="30"/>
  <c r="L74" i="30"/>
  <c r="K6" i="28"/>
  <c r="M6" i="28"/>
  <c r="J8" i="30"/>
  <c r="H8" i="30"/>
  <c r="H52" i="30"/>
  <c r="J52" i="30"/>
  <c r="O8" i="30"/>
  <c r="N8" i="30"/>
  <c r="I6" i="28"/>
  <c r="J6" i="28"/>
  <c r="O30" i="30"/>
  <c r="H272" i="30"/>
  <c r="F272" i="30"/>
  <c r="O228" i="30"/>
  <c r="N228" i="30"/>
  <c r="O96" i="30"/>
  <c r="N96" i="30"/>
  <c r="N162" i="30"/>
  <c r="N74" i="30"/>
  <c r="O8" i="31"/>
  <c r="N8" i="31"/>
  <c r="O206" i="30"/>
  <c r="N206" i="30"/>
  <c r="L118" i="30"/>
  <c r="F52" i="31"/>
  <c r="H52" i="31"/>
  <c r="O8" i="33"/>
  <c r="N8" i="33"/>
  <c r="H30" i="31"/>
  <c r="H206" i="30"/>
  <c r="O250" i="30"/>
  <c r="N250" i="30"/>
  <c r="O184" i="30"/>
  <c r="N184" i="30"/>
  <c r="O272" i="30"/>
  <c r="N272" i="30"/>
  <c r="O30" i="31"/>
  <c r="N30" i="31"/>
  <c r="H74" i="33"/>
  <c r="F74" i="33"/>
  <c r="O96" i="31"/>
  <c r="N96" i="31"/>
  <c r="L8" i="33"/>
  <c r="H8" i="31"/>
  <c r="F30" i="31"/>
  <c r="Y7" i="35"/>
  <c r="D30" i="31"/>
  <c r="J30" i="31"/>
  <c r="T5" i="38"/>
  <c r="S5" i="38"/>
  <c r="R5" i="38"/>
  <c r="Q5" i="38"/>
  <c r="P5" i="38"/>
  <c r="F96" i="31"/>
  <c r="H30" i="33"/>
  <c r="O74" i="33"/>
  <c r="N74" i="33"/>
  <c r="AP7" i="35"/>
  <c r="F8" i="33"/>
  <c r="J30" i="33"/>
  <c r="H8" i="33"/>
  <c r="O96" i="33"/>
  <c r="N96" i="33"/>
  <c r="H7" i="35"/>
  <c r="AO29" i="35"/>
  <c r="AN29" i="35"/>
  <c r="P5" i="37"/>
  <c r="M5" i="37"/>
  <c r="L5" i="37"/>
  <c r="K5" i="37"/>
  <c r="AR7" i="35"/>
  <c r="AN7" i="35"/>
  <c r="BB7" i="35"/>
  <c r="BA7" i="35"/>
  <c r="AZ7" i="35"/>
  <c r="I29" i="35"/>
  <c r="X7" i="35"/>
  <c r="AF7" i="35"/>
  <c r="T5" i="39"/>
  <c r="Q5" i="39"/>
  <c r="P5" i="39"/>
  <c r="S5" i="39"/>
  <c r="R5" i="39"/>
  <c r="X29" i="35"/>
  <c r="F5" i="38"/>
  <c r="H29" i="35"/>
  <c r="Y29" i="35"/>
  <c r="Q5" i="37"/>
  <c r="J5" i="38"/>
  <c r="I5" i="38"/>
  <c r="H5" i="38"/>
  <c r="M5" i="39"/>
  <c r="L5" i="39"/>
  <c r="L5" i="38"/>
  <c r="H133" i="38"/>
  <c r="K123" i="37"/>
  <c r="G133" i="38"/>
  <c r="F5" i="40"/>
  <c r="N133" i="40"/>
  <c r="G5" i="37"/>
  <c r="O5" i="37"/>
  <c r="L123" i="37"/>
  <c r="I133" i="38"/>
  <c r="I5" i="39"/>
  <c r="H5" i="39"/>
  <c r="I5" i="40"/>
  <c r="N123" i="37"/>
  <c r="L133" i="38"/>
  <c r="J5" i="39"/>
  <c r="T5" i="41"/>
  <c r="S5" i="41"/>
  <c r="R5" i="41"/>
  <c r="G133" i="39"/>
  <c r="O133" i="39"/>
  <c r="H5" i="40"/>
  <c r="P5" i="40"/>
  <c r="P5" i="41"/>
  <c r="O135" i="42"/>
  <c r="J5" i="41"/>
  <c r="S5" i="40"/>
  <c r="H5" i="41"/>
  <c r="I5" i="41"/>
  <c r="K135" i="41"/>
  <c r="L5" i="41"/>
  <c r="L135" i="41"/>
  <c r="H5" i="42"/>
  <c r="P5" i="42"/>
  <c r="M5" i="41"/>
  <c r="M135" i="41"/>
  <c r="R5" i="42"/>
  <c r="G135" i="41"/>
  <c r="N5" i="43"/>
  <c r="M5" i="43"/>
  <c r="M135" i="43"/>
  <c r="N135" i="43"/>
  <c r="G135" i="43"/>
  <c r="O135" i="43"/>
  <c r="H5" i="43"/>
  <c r="P5" i="43"/>
  <c r="M135" i="42"/>
  <c r="I5" i="43"/>
  <c r="Q5" i="43"/>
  <c r="I135" i="43"/>
  <c r="N135" i="42"/>
  <c r="E146" i="43" l="1"/>
  <c r="I136" i="41"/>
  <c r="F146" i="41"/>
  <c r="H136" i="41"/>
  <c r="K136" i="41" s="1"/>
  <c r="G136" i="41"/>
  <c r="I137" i="41"/>
  <c r="I140" i="41"/>
  <c r="M136" i="41"/>
  <c r="L136" i="41"/>
  <c r="I142" i="41"/>
  <c r="I145" i="41"/>
  <c r="H143" i="42"/>
  <c r="G143" i="42"/>
  <c r="S10" i="41"/>
  <c r="R10" i="41"/>
  <c r="I144" i="41"/>
  <c r="H144" i="41"/>
  <c r="K144" i="41" s="1"/>
  <c r="G144" i="41"/>
  <c r="M144" i="41"/>
  <c r="L144" i="41"/>
  <c r="O145" i="42"/>
  <c r="N145" i="42"/>
  <c r="F7" i="39"/>
  <c r="I7" i="39"/>
  <c r="H7" i="39"/>
  <c r="T8" i="41"/>
  <c r="R8" i="41"/>
  <c r="Q8" i="41"/>
  <c r="P8" i="41"/>
  <c r="S8" i="41"/>
  <c r="L9" i="38"/>
  <c r="N9" i="38"/>
  <c r="M9" i="38"/>
  <c r="H124" i="37"/>
  <c r="G124" i="37"/>
  <c r="M124" i="37"/>
  <c r="L124" i="37"/>
  <c r="Y36" i="35"/>
  <c r="X36" i="35"/>
  <c r="H7" i="38"/>
  <c r="J7" i="38"/>
  <c r="I7" i="38"/>
  <c r="M7" i="38"/>
  <c r="L7" i="38"/>
  <c r="BA11" i="35"/>
  <c r="AZ11" i="35"/>
  <c r="H40" i="35"/>
  <c r="I40" i="35"/>
  <c r="Y33" i="35"/>
  <c r="X33" i="35"/>
  <c r="X34" i="35"/>
  <c r="Y34" i="35"/>
  <c r="I34" i="35"/>
  <c r="AF16" i="35"/>
  <c r="AE16" i="35"/>
  <c r="F16" i="33"/>
  <c r="AX17" i="35"/>
  <c r="AY17" i="35"/>
  <c r="AR18" i="35"/>
  <c r="AQ18" i="35"/>
  <c r="AN18" i="35"/>
  <c r="AO18" i="35"/>
  <c r="AP18" i="35"/>
  <c r="N55" i="33"/>
  <c r="O55" i="33"/>
  <c r="AN30" i="35"/>
  <c r="AO30" i="35"/>
  <c r="AO40" i="35"/>
  <c r="AN40" i="35"/>
  <c r="P17" i="35"/>
  <c r="AX11" i="35"/>
  <c r="AY11" i="35"/>
  <c r="H9" i="35"/>
  <c r="AF15" i="35"/>
  <c r="I14" i="35"/>
  <c r="H14" i="35"/>
  <c r="H57" i="33"/>
  <c r="J57" i="33"/>
  <c r="J100" i="33"/>
  <c r="J79" i="33"/>
  <c r="J58" i="33"/>
  <c r="J101" i="33"/>
  <c r="J84" i="33"/>
  <c r="J65" i="31"/>
  <c r="L65" i="31"/>
  <c r="H64" i="33"/>
  <c r="H77" i="33"/>
  <c r="H99" i="33"/>
  <c r="H35" i="33"/>
  <c r="H78" i="33"/>
  <c r="H104" i="33"/>
  <c r="L97" i="31"/>
  <c r="F99" i="33"/>
  <c r="F78" i="33"/>
  <c r="F53" i="33"/>
  <c r="F100" i="33"/>
  <c r="F81" i="33"/>
  <c r="J82" i="31"/>
  <c r="L42" i="31"/>
  <c r="H36" i="33"/>
  <c r="J36" i="33"/>
  <c r="F98" i="31"/>
  <c r="L64" i="31"/>
  <c r="J101" i="31"/>
  <c r="J39" i="33"/>
  <c r="L78" i="31"/>
  <c r="F39" i="33"/>
  <c r="J9" i="33"/>
  <c r="F79" i="31"/>
  <c r="F41" i="31"/>
  <c r="F97" i="31"/>
  <c r="F54" i="31"/>
  <c r="F34" i="31"/>
  <c r="F87" i="31"/>
  <c r="F101" i="31"/>
  <c r="J279" i="30"/>
  <c r="L279" i="30"/>
  <c r="L262" i="30"/>
  <c r="O254" i="30"/>
  <c r="F254" i="30"/>
  <c r="F208" i="30"/>
  <c r="H208" i="30"/>
  <c r="H261" i="30"/>
  <c r="J261" i="30"/>
  <c r="F235" i="30"/>
  <c r="O235" i="30"/>
  <c r="H217" i="30"/>
  <c r="J217" i="30"/>
  <c r="F277" i="30"/>
  <c r="J240" i="30"/>
  <c r="L230" i="30"/>
  <c r="H212" i="30"/>
  <c r="L13" i="33"/>
  <c r="L18" i="33"/>
  <c r="L37" i="33"/>
  <c r="N37" i="33"/>
  <c r="L78" i="33"/>
  <c r="L102" i="33"/>
  <c r="L36" i="33"/>
  <c r="L81" i="33"/>
  <c r="L107" i="33"/>
  <c r="O279" i="30"/>
  <c r="N279" i="30"/>
  <c r="J260" i="30"/>
  <c r="H240" i="30"/>
  <c r="F212" i="30"/>
  <c r="J277" i="30"/>
  <c r="J263" i="30"/>
  <c r="L263" i="30"/>
  <c r="L253" i="30"/>
  <c r="N253" i="30"/>
  <c r="F237" i="30"/>
  <c r="H237" i="30"/>
  <c r="J219" i="30"/>
  <c r="L219" i="30"/>
  <c r="L209" i="30"/>
  <c r="N209" i="30"/>
  <c r="O99" i="31"/>
  <c r="N99" i="31"/>
  <c r="N75" i="31"/>
  <c r="O75" i="31"/>
  <c r="O101" i="31"/>
  <c r="N101" i="31"/>
  <c r="J152" i="30"/>
  <c r="L152" i="30"/>
  <c r="L142" i="30"/>
  <c r="N142" i="30"/>
  <c r="L172" i="30"/>
  <c r="F143" i="30"/>
  <c r="H143" i="30"/>
  <c r="J125" i="30"/>
  <c r="L125" i="30"/>
  <c r="L167" i="30"/>
  <c r="J128" i="30"/>
  <c r="H104" i="31"/>
  <c r="H83" i="31"/>
  <c r="H58" i="31"/>
  <c r="H101" i="31"/>
  <c r="H57" i="31"/>
  <c r="H86" i="31"/>
  <c r="J86" i="31"/>
  <c r="H106" i="31"/>
  <c r="H173" i="30"/>
  <c r="F174" i="30"/>
  <c r="H147" i="30"/>
  <c r="L129" i="30"/>
  <c r="O103" i="33"/>
  <c r="N103" i="33"/>
  <c r="O98" i="33"/>
  <c r="N98" i="33"/>
  <c r="F187" i="30"/>
  <c r="O53" i="30"/>
  <c r="F53" i="30"/>
  <c r="J192" i="30"/>
  <c r="H185" i="30"/>
  <c r="O191" i="30"/>
  <c r="N191" i="30"/>
  <c r="J197" i="30"/>
  <c r="J194" i="30"/>
  <c r="F192" i="30"/>
  <c r="H187" i="30"/>
  <c r="J187" i="30"/>
  <c r="F197" i="30"/>
  <c r="H192" i="30"/>
  <c r="L85" i="30"/>
  <c r="J87" i="30"/>
  <c r="J58" i="30"/>
  <c r="F79" i="30"/>
  <c r="F63" i="30"/>
  <c r="F61" i="30"/>
  <c r="I22" i="28"/>
  <c r="K22" i="28"/>
  <c r="M22" i="28"/>
  <c r="L22" i="28"/>
  <c r="J22" i="28"/>
  <c r="J122" i="28"/>
  <c r="I122" i="28"/>
  <c r="K122" i="28"/>
  <c r="M122" i="28"/>
  <c r="L122" i="28"/>
  <c r="J18" i="28"/>
  <c r="I18" i="28"/>
  <c r="L18" i="28"/>
  <c r="M18" i="28"/>
  <c r="K18" i="28"/>
  <c r="J156" i="28"/>
  <c r="I156" i="28"/>
  <c r="L156" i="28"/>
  <c r="M156" i="28"/>
  <c r="K156" i="28"/>
  <c r="M47" i="28"/>
  <c r="L47" i="28"/>
  <c r="I47" i="28"/>
  <c r="K47" i="28"/>
  <c r="J47" i="28"/>
  <c r="M117" i="28"/>
  <c r="I117" i="28"/>
  <c r="K117" i="28"/>
  <c r="J117" i="28"/>
  <c r="L117" i="28"/>
  <c r="H79" i="30"/>
  <c r="K42" i="28"/>
  <c r="I42" i="28"/>
  <c r="F160" i="28"/>
  <c r="D62" i="28"/>
  <c r="F87" i="25"/>
  <c r="O80" i="25"/>
  <c r="N80" i="25"/>
  <c r="F56" i="25"/>
  <c r="J233" i="24"/>
  <c r="H76" i="24"/>
  <c r="J76" i="24"/>
  <c r="O187" i="24"/>
  <c r="N187" i="24"/>
  <c r="H172" i="24"/>
  <c r="J148" i="24"/>
  <c r="H231" i="24"/>
  <c r="J56" i="24"/>
  <c r="X54" i="19"/>
  <c r="O35" i="19"/>
  <c r="P27" i="19"/>
  <c r="X151" i="19"/>
  <c r="P145" i="19"/>
  <c r="H136" i="19"/>
  <c r="G135" i="19"/>
  <c r="F63" i="19"/>
  <c r="V35" i="19"/>
  <c r="W14" i="17"/>
  <c r="Z14" i="17"/>
  <c r="Y14" i="17"/>
  <c r="X14" i="17"/>
  <c r="V21" i="17"/>
  <c r="C91" i="17"/>
  <c r="L53" i="10"/>
  <c r="N53" i="10"/>
  <c r="K38" i="13"/>
  <c r="J38" i="13"/>
  <c r="I38" i="13"/>
  <c r="L38" i="13"/>
  <c r="M38" i="13"/>
  <c r="L141" i="43"/>
  <c r="O141" i="43"/>
  <c r="N141" i="43"/>
  <c r="M141" i="43"/>
  <c r="O137" i="43"/>
  <c r="N137" i="43"/>
  <c r="O142" i="42"/>
  <c r="N142" i="42"/>
  <c r="M142" i="42"/>
  <c r="L142" i="42"/>
  <c r="J146" i="42"/>
  <c r="M144" i="43"/>
  <c r="L144" i="43"/>
  <c r="O144" i="43"/>
  <c r="N144" i="43"/>
  <c r="H144" i="42"/>
  <c r="G144" i="42"/>
  <c r="G143" i="41"/>
  <c r="I143" i="41"/>
  <c r="H143" i="41"/>
  <c r="K143" i="41" s="1"/>
  <c r="H138" i="41"/>
  <c r="K138" i="41" s="1"/>
  <c r="G138" i="41"/>
  <c r="I138" i="41"/>
  <c r="M138" i="41"/>
  <c r="L138" i="41"/>
  <c r="F9" i="41"/>
  <c r="C146" i="43"/>
  <c r="I141" i="41"/>
  <c r="H141" i="41"/>
  <c r="K141" i="41" s="1"/>
  <c r="G141" i="41"/>
  <c r="M141" i="41"/>
  <c r="L141" i="41"/>
  <c r="F12" i="41"/>
  <c r="D16" i="41"/>
  <c r="I7" i="41"/>
  <c r="H7" i="41"/>
  <c r="J7" i="41"/>
  <c r="G16" i="41"/>
  <c r="L7" i="41"/>
  <c r="M7" i="41"/>
  <c r="C146" i="42"/>
  <c r="N136" i="42"/>
  <c r="O136" i="42"/>
  <c r="J9" i="41"/>
  <c r="H9" i="41"/>
  <c r="I9" i="41"/>
  <c r="Q12" i="41"/>
  <c r="T12" i="41"/>
  <c r="R12" i="41"/>
  <c r="P12" i="41"/>
  <c r="S12" i="41"/>
  <c r="F7" i="40"/>
  <c r="I7" i="40"/>
  <c r="H7" i="40"/>
  <c r="C129" i="37"/>
  <c r="N6" i="39"/>
  <c r="M6" i="39"/>
  <c r="L6" i="39"/>
  <c r="N11" i="39"/>
  <c r="N12" i="39"/>
  <c r="BA10" i="35"/>
  <c r="AZ10" i="35"/>
  <c r="I37" i="35"/>
  <c r="H37" i="35"/>
  <c r="I32" i="35"/>
  <c r="Y10" i="35"/>
  <c r="X10" i="35"/>
  <c r="N53" i="33"/>
  <c r="O53" i="33"/>
  <c r="AN33" i="35"/>
  <c r="AO33" i="35"/>
  <c r="AO37" i="35"/>
  <c r="AN37" i="35"/>
  <c r="Y17" i="35"/>
  <c r="X17" i="35"/>
  <c r="AF11" i="35"/>
  <c r="AE11" i="35"/>
  <c r="AF8" i="35"/>
  <c r="I15" i="35"/>
  <c r="H15" i="35"/>
  <c r="J102" i="33"/>
  <c r="J81" i="33"/>
  <c r="J60" i="33"/>
  <c r="J103" i="33"/>
  <c r="J86" i="33"/>
  <c r="L63" i="31"/>
  <c r="H58" i="33"/>
  <c r="H79" i="33"/>
  <c r="H101" i="33"/>
  <c r="H37" i="33"/>
  <c r="H80" i="33"/>
  <c r="H106" i="33"/>
  <c r="L85" i="31"/>
  <c r="F101" i="33"/>
  <c r="F80" i="33"/>
  <c r="F55" i="33"/>
  <c r="H55" i="33"/>
  <c r="F102" i="33"/>
  <c r="F83" i="33"/>
  <c r="L80" i="31"/>
  <c r="F40" i="31"/>
  <c r="F35" i="33"/>
  <c r="J97" i="31"/>
  <c r="F62" i="31"/>
  <c r="J109" i="31"/>
  <c r="H38" i="33"/>
  <c r="J61" i="31"/>
  <c r="F36" i="33"/>
  <c r="F106" i="31"/>
  <c r="J75" i="31"/>
  <c r="J37" i="31"/>
  <c r="L37" i="31"/>
  <c r="F105" i="31"/>
  <c r="F42" i="31"/>
  <c r="O278" i="30"/>
  <c r="N278" i="30"/>
  <c r="F262" i="30"/>
  <c r="N252" i="30"/>
  <c r="O252" i="30"/>
  <c r="J234" i="30"/>
  <c r="L234" i="30"/>
  <c r="F216" i="30"/>
  <c r="H216" i="30"/>
  <c r="L31" i="33"/>
  <c r="N31" i="33"/>
  <c r="J251" i="30"/>
  <c r="L251" i="30"/>
  <c r="N233" i="30"/>
  <c r="O233" i="30"/>
  <c r="J207" i="30"/>
  <c r="L207" i="30"/>
  <c r="Y14" i="35"/>
  <c r="J276" i="30"/>
  <c r="F258" i="30"/>
  <c r="L238" i="30"/>
  <c r="L56" i="33"/>
  <c r="N56" i="33"/>
  <c r="L53" i="33"/>
  <c r="L80" i="33"/>
  <c r="L104" i="33"/>
  <c r="L38" i="33"/>
  <c r="L83" i="33"/>
  <c r="L258" i="30"/>
  <c r="J230" i="30"/>
  <c r="H210" i="30"/>
  <c r="F279" i="30"/>
  <c r="L261" i="30"/>
  <c r="F253" i="30"/>
  <c r="O253" i="30"/>
  <c r="H235" i="30"/>
  <c r="J235" i="30"/>
  <c r="L217" i="30"/>
  <c r="F209" i="30"/>
  <c r="O209" i="30"/>
  <c r="O77" i="31"/>
  <c r="N77" i="31"/>
  <c r="O103" i="31"/>
  <c r="N103" i="31"/>
  <c r="N100" i="31"/>
  <c r="O100" i="31"/>
  <c r="L150" i="30"/>
  <c r="O142" i="30"/>
  <c r="F142" i="30"/>
  <c r="J122" i="30"/>
  <c r="L122" i="30"/>
  <c r="N169" i="30"/>
  <c r="O169" i="30"/>
  <c r="F151" i="30"/>
  <c r="H151" i="30"/>
  <c r="H141" i="30"/>
  <c r="J141" i="30"/>
  <c r="L123" i="30"/>
  <c r="N123" i="30"/>
  <c r="H166" i="30"/>
  <c r="O146" i="30"/>
  <c r="N146" i="30"/>
  <c r="L126" i="30"/>
  <c r="H35" i="31"/>
  <c r="J35" i="31"/>
  <c r="H77" i="31"/>
  <c r="H33" i="31"/>
  <c r="J33" i="31"/>
  <c r="H65" i="31"/>
  <c r="H32" i="31"/>
  <c r="J32" i="31"/>
  <c r="H103" i="31"/>
  <c r="O163" i="30"/>
  <c r="N163" i="30"/>
  <c r="H174" i="30"/>
  <c r="F175" i="30"/>
  <c r="H175" i="30"/>
  <c r="L174" i="30"/>
  <c r="O119" i="30"/>
  <c r="N119" i="30"/>
  <c r="O100" i="33"/>
  <c r="N100" i="33"/>
  <c r="J86" i="30"/>
  <c r="J195" i="30"/>
  <c r="O187" i="30"/>
  <c r="N187" i="30"/>
  <c r="F193" i="30"/>
  <c r="J186" i="30"/>
  <c r="F189" i="30"/>
  <c r="F194" i="30"/>
  <c r="L55" i="30"/>
  <c r="L193" i="30"/>
  <c r="J57" i="30"/>
  <c r="L57" i="30"/>
  <c r="L190" i="30"/>
  <c r="O56" i="30"/>
  <c r="F82" i="30"/>
  <c r="F86" i="30"/>
  <c r="F80" i="30"/>
  <c r="C90" i="28"/>
  <c r="C76" i="28"/>
  <c r="C62" i="28"/>
  <c r="M44" i="28"/>
  <c r="I44" i="28"/>
  <c r="J44" i="28"/>
  <c r="L44" i="28"/>
  <c r="K44" i="28"/>
  <c r="E20" i="28"/>
  <c r="M82" i="28"/>
  <c r="L82" i="28"/>
  <c r="K82" i="28"/>
  <c r="H90" i="28"/>
  <c r="J82" i="28"/>
  <c r="I82" i="28"/>
  <c r="M75" i="28"/>
  <c r="J75" i="28"/>
  <c r="I75" i="28"/>
  <c r="L75" i="28"/>
  <c r="K75" i="28"/>
  <c r="H62" i="30"/>
  <c r="F188" i="24"/>
  <c r="L36" i="25"/>
  <c r="O78" i="25"/>
  <c r="N78" i="25"/>
  <c r="F124" i="24"/>
  <c r="L215" i="24"/>
  <c r="F150" i="24"/>
  <c r="F259" i="24"/>
  <c r="L53" i="24"/>
  <c r="N53" i="24"/>
  <c r="L197" i="24"/>
  <c r="H144" i="24"/>
  <c r="J120" i="24"/>
  <c r="F241" i="24"/>
  <c r="O57" i="24"/>
  <c r="AB17" i="22"/>
  <c r="X17" i="22"/>
  <c r="Y17" i="22"/>
  <c r="AA17" i="22"/>
  <c r="Z17" i="22"/>
  <c r="Z19" i="22"/>
  <c r="X19" i="22"/>
  <c r="G51" i="19"/>
  <c r="H52" i="19"/>
  <c r="W23" i="19"/>
  <c r="X24" i="19"/>
  <c r="X75" i="19"/>
  <c r="P74" i="19"/>
  <c r="H73" i="19"/>
  <c r="N51" i="19"/>
  <c r="V91" i="19"/>
  <c r="Y11" i="17"/>
  <c r="X11" i="17"/>
  <c r="Z11" i="17"/>
  <c r="W11" i="17"/>
  <c r="M157" i="17"/>
  <c r="L157" i="17"/>
  <c r="K157" i="17"/>
  <c r="J157" i="17"/>
  <c r="I157" i="17"/>
  <c r="C79" i="17"/>
  <c r="I132" i="17"/>
  <c r="K132" i="17"/>
  <c r="X11" i="15"/>
  <c r="Z11" i="15"/>
  <c r="C51" i="17"/>
  <c r="D62" i="13"/>
  <c r="G138" i="42"/>
  <c r="H138" i="42"/>
  <c r="I138" i="42"/>
  <c r="M138" i="42"/>
  <c r="F146" i="42"/>
  <c r="L138" i="42"/>
  <c r="I140" i="43"/>
  <c r="H140" i="43"/>
  <c r="K140" i="43" s="1"/>
  <c r="G140" i="43"/>
  <c r="M140" i="43"/>
  <c r="L140" i="43"/>
  <c r="N143" i="42"/>
  <c r="M143" i="42"/>
  <c r="L143" i="42"/>
  <c r="O143" i="42"/>
  <c r="C146" i="41"/>
  <c r="N6" i="41"/>
  <c r="M6" i="41"/>
  <c r="K16" i="41"/>
  <c r="L6" i="41"/>
  <c r="P6" i="41"/>
  <c r="N8" i="41"/>
  <c r="N12" i="41"/>
  <c r="N15" i="41"/>
  <c r="N7" i="41"/>
  <c r="Q6" i="41"/>
  <c r="M9" i="41"/>
  <c r="L9" i="41"/>
  <c r="N9" i="41"/>
  <c r="I11" i="41"/>
  <c r="H11" i="41"/>
  <c r="J11" i="41"/>
  <c r="N139" i="42"/>
  <c r="O139" i="42"/>
  <c r="T9" i="41"/>
  <c r="S9" i="41"/>
  <c r="R9" i="41"/>
  <c r="Q9" i="41"/>
  <c r="P9" i="41"/>
  <c r="F9" i="40"/>
  <c r="N10" i="39"/>
  <c r="M10" i="39"/>
  <c r="L10" i="39"/>
  <c r="I39" i="35"/>
  <c r="H39" i="35"/>
  <c r="BA17" i="35"/>
  <c r="AZ17" i="35"/>
  <c r="I31" i="35"/>
  <c r="H31" i="35"/>
  <c r="S6" i="39"/>
  <c r="R6" i="39"/>
  <c r="T6" i="39"/>
  <c r="Q6" i="39"/>
  <c r="P6" i="39"/>
  <c r="T11" i="39"/>
  <c r="T12" i="39"/>
  <c r="AO36" i="35"/>
  <c r="I33" i="35"/>
  <c r="I36" i="35"/>
  <c r="AR10" i="35"/>
  <c r="AQ10" i="35"/>
  <c r="AP10" i="35"/>
  <c r="AO10" i="35"/>
  <c r="AN10" i="35"/>
  <c r="AR12" i="35"/>
  <c r="AQ12" i="35"/>
  <c r="AO12" i="35"/>
  <c r="AN12" i="35"/>
  <c r="AP12" i="35"/>
  <c r="F19" i="33"/>
  <c r="AO35" i="35"/>
  <c r="AN35" i="35"/>
  <c r="AO31" i="35"/>
  <c r="AN31" i="35"/>
  <c r="P13" i="35"/>
  <c r="O13" i="35"/>
  <c r="P16" i="35"/>
  <c r="O16" i="35"/>
  <c r="AF9" i="35"/>
  <c r="I16" i="35"/>
  <c r="H16" i="35"/>
  <c r="J104" i="33"/>
  <c r="J83" i="33"/>
  <c r="J62" i="33"/>
  <c r="J105" i="33"/>
  <c r="L109" i="31"/>
  <c r="J57" i="31"/>
  <c r="L57" i="31"/>
  <c r="H81" i="33"/>
  <c r="H103" i="33"/>
  <c r="H39" i="33"/>
  <c r="H82" i="33"/>
  <c r="H108" i="33"/>
  <c r="F83" i="31"/>
  <c r="J38" i="33"/>
  <c r="F103" i="33"/>
  <c r="F82" i="33"/>
  <c r="F57" i="33"/>
  <c r="F104" i="33"/>
  <c r="F85" i="33"/>
  <c r="F78" i="31"/>
  <c r="J36" i="31"/>
  <c r="L36" i="31"/>
  <c r="J59" i="33"/>
  <c r="F32" i="33"/>
  <c r="J58" i="31"/>
  <c r="L58" i="31"/>
  <c r="T8" i="38"/>
  <c r="S8" i="38"/>
  <c r="R8" i="38"/>
  <c r="Q8" i="38"/>
  <c r="P8" i="38"/>
  <c r="P7" i="38"/>
  <c r="T7" i="38"/>
  <c r="AA19" i="38" s="1"/>
  <c r="Q7" i="38"/>
  <c r="S7" i="38"/>
  <c r="R7" i="38"/>
  <c r="F37" i="33"/>
  <c r="J63" i="33"/>
  <c r="O33" i="33"/>
  <c r="N33" i="33"/>
  <c r="L104" i="31"/>
  <c r="J64" i="31"/>
  <c r="L35" i="31"/>
  <c r="O37" i="31"/>
  <c r="F37" i="31"/>
  <c r="F53" i="31"/>
  <c r="O102" i="31"/>
  <c r="F278" i="30"/>
  <c r="F252" i="30"/>
  <c r="H252" i="30"/>
  <c r="L232" i="30"/>
  <c r="N232" i="30"/>
  <c r="H214" i="30"/>
  <c r="J214" i="30"/>
  <c r="F65" i="31"/>
  <c r="L278" i="30"/>
  <c r="J259" i="30"/>
  <c r="L259" i="30"/>
  <c r="F233" i="30"/>
  <c r="H233" i="30"/>
  <c r="J215" i="30"/>
  <c r="L215" i="30"/>
  <c r="L285" i="30"/>
  <c r="L274" i="30"/>
  <c r="H256" i="30"/>
  <c r="J210" i="30"/>
  <c r="L60" i="33"/>
  <c r="L41" i="33"/>
  <c r="L59" i="33"/>
  <c r="L82" i="33"/>
  <c r="L106" i="33"/>
  <c r="L40" i="33"/>
  <c r="L85" i="33"/>
  <c r="O277" i="30"/>
  <c r="J238" i="30"/>
  <c r="H218" i="30"/>
  <c r="H278" i="30"/>
  <c r="J278" i="30"/>
  <c r="H279" i="30"/>
  <c r="F261" i="30"/>
  <c r="N251" i="30"/>
  <c r="O251" i="30"/>
  <c r="F217" i="30"/>
  <c r="N207" i="30"/>
  <c r="O207" i="30"/>
  <c r="O31" i="31"/>
  <c r="N31" i="31"/>
  <c r="O79" i="31"/>
  <c r="N79" i="31"/>
  <c r="O32" i="31"/>
  <c r="N32" i="31"/>
  <c r="O34" i="31"/>
  <c r="N34" i="31"/>
  <c r="F150" i="30"/>
  <c r="J130" i="30"/>
  <c r="L130" i="30"/>
  <c r="L120" i="30"/>
  <c r="N120" i="30"/>
  <c r="F167" i="30"/>
  <c r="H149" i="30"/>
  <c r="J149" i="30"/>
  <c r="L131" i="30"/>
  <c r="F123" i="30"/>
  <c r="O123" i="30"/>
  <c r="F146" i="30"/>
  <c r="H42" i="31"/>
  <c r="J42" i="31"/>
  <c r="H34" i="31"/>
  <c r="J34" i="31"/>
  <c r="H85" i="31"/>
  <c r="H41" i="31"/>
  <c r="J41" i="31"/>
  <c r="H76" i="31"/>
  <c r="H40" i="31"/>
  <c r="J40" i="31"/>
  <c r="J175" i="30"/>
  <c r="F163" i="30"/>
  <c r="J145" i="30"/>
  <c r="F119" i="30"/>
  <c r="O15" i="33"/>
  <c r="N15" i="33"/>
  <c r="O102" i="33"/>
  <c r="N102" i="33"/>
  <c r="J83" i="30"/>
  <c r="O75" i="30"/>
  <c r="N75" i="30"/>
  <c r="H194" i="30"/>
  <c r="H196" i="30"/>
  <c r="N189" i="30"/>
  <c r="O189" i="30"/>
  <c r="F186" i="30"/>
  <c r="L63" i="30"/>
  <c r="F191" i="30"/>
  <c r="J65" i="30"/>
  <c r="L65" i="30"/>
  <c r="F188" i="30"/>
  <c r="F54" i="30"/>
  <c r="F59" i="30"/>
  <c r="F58" i="30"/>
  <c r="H55" i="30"/>
  <c r="I13" i="28"/>
  <c r="K13" i="28"/>
  <c r="M13" i="28"/>
  <c r="L13" i="28"/>
  <c r="J13" i="28"/>
  <c r="H20" i="28"/>
  <c r="J36" i="28"/>
  <c r="I36" i="28"/>
  <c r="L36" i="28"/>
  <c r="M36" i="28"/>
  <c r="K36" i="28"/>
  <c r="L11" i="28"/>
  <c r="J11" i="28"/>
  <c r="L140" i="28"/>
  <c r="I140" i="28"/>
  <c r="J140" i="28"/>
  <c r="M140" i="28"/>
  <c r="K140" i="28"/>
  <c r="M87" i="28"/>
  <c r="L87" i="28"/>
  <c r="I87" i="28"/>
  <c r="K87" i="28"/>
  <c r="J87" i="28"/>
  <c r="K32" i="28"/>
  <c r="J32" i="28"/>
  <c r="I32" i="28"/>
  <c r="M32" i="28"/>
  <c r="L32" i="28"/>
  <c r="K66" i="28"/>
  <c r="J66" i="28"/>
  <c r="I66" i="28"/>
  <c r="M66" i="28"/>
  <c r="L66" i="28"/>
  <c r="M135" i="28"/>
  <c r="K135" i="28"/>
  <c r="L135" i="28"/>
  <c r="J135" i="28"/>
  <c r="I135" i="28"/>
  <c r="H83" i="30"/>
  <c r="F20" i="28"/>
  <c r="F217" i="24"/>
  <c r="H80" i="24"/>
  <c r="J80" i="24"/>
  <c r="L194" i="24"/>
  <c r="L167" i="24"/>
  <c r="O143" i="24"/>
  <c r="N143" i="24"/>
  <c r="H130" i="24"/>
  <c r="F127" i="24"/>
  <c r="H236" i="24"/>
  <c r="F218" i="24"/>
  <c r="F62" i="24"/>
  <c r="P46" i="19"/>
  <c r="H19" i="19"/>
  <c r="X86" i="19"/>
  <c r="P85" i="19"/>
  <c r="H84" i="19"/>
  <c r="V93" i="19"/>
  <c r="V21" i="16"/>
  <c r="Z13" i="16"/>
  <c r="Y13" i="16"/>
  <c r="X13" i="16"/>
  <c r="W13" i="16"/>
  <c r="G135" i="17"/>
  <c r="K53" i="13"/>
  <c r="J53" i="13"/>
  <c r="I53" i="13"/>
  <c r="M53" i="13"/>
  <c r="L53" i="13"/>
  <c r="J50" i="13"/>
  <c r="I50" i="13"/>
  <c r="M50" i="13"/>
  <c r="L50" i="13"/>
  <c r="K50" i="13"/>
  <c r="G142" i="43"/>
  <c r="I142" i="43"/>
  <c r="H142" i="43"/>
  <c r="K142" i="43" s="1"/>
  <c r="M136" i="43"/>
  <c r="J146" i="43"/>
  <c r="L136" i="43"/>
  <c r="O136" i="43"/>
  <c r="N136" i="43"/>
  <c r="I139" i="42"/>
  <c r="G139" i="42"/>
  <c r="H139" i="42"/>
  <c r="M139" i="42"/>
  <c r="L139" i="42"/>
  <c r="C16" i="41"/>
  <c r="S6" i="41"/>
  <c r="R6" i="41"/>
  <c r="E146" i="41"/>
  <c r="N140" i="41"/>
  <c r="M140" i="41"/>
  <c r="L140" i="41"/>
  <c r="O140" i="41"/>
  <c r="J15" i="41"/>
  <c r="I15" i="41"/>
  <c r="H15" i="41"/>
  <c r="M15" i="41"/>
  <c r="L15" i="41"/>
  <c r="O140" i="42"/>
  <c r="N140" i="42"/>
  <c r="T13" i="41"/>
  <c r="S13" i="41"/>
  <c r="R13" i="41"/>
  <c r="Q13" i="41"/>
  <c r="P13" i="41"/>
  <c r="H128" i="37"/>
  <c r="G128" i="37"/>
  <c r="E129" i="37"/>
  <c r="F6" i="40"/>
  <c r="F11" i="40"/>
  <c r="I6" i="40"/>
  <c r="H6" i="40"/>
  <c r="F12" i="40"/>
  <c r="N125" i="37"/>
  <c r="M125" i="37"/>
  <c r="L125" i="37"/>
  <c r="K125" i="37"/>
  <c r="O125" i="37"/>
  <c r="K126" i="37"/>
  <c r="K128" i="37"/>
  <c r="BA8" i="35"/>
  <c r="AZ8" i="35"/>
  <c r="Y38" i="35"/>
  <c r="X38" i="35"/>
  <c r="H32" i="35"/>
  <c r="Y31" i="35"/>
  <c r="S10" i="39"/>
  <c r="AA20" i="39"/>
  <c r="R10" i="39"/>
  <c r="P10" i="39"/>
  <c r="T10" i="39"/>
  <c r="Q10" i="39"/>
  <c r="P9" i="35"/>
  <c r="O9" i="35"/>
  <c r="P14" i="35"/>
  <c r="O14" i="35"/>
  <c r="AF17" i="35"/>
  <c r="AE17" i="35"/>
  <c r="F40" i="33"/>
  <c r="P18" i="35"/>
  <c r="O18" i="35"/>
  <c r="AR13" i="35"/>
  <c r="AQ13" i="35"/>
  <c r="AP13" i="35"/>
  <c r="AO13" i="35"/>
  <c r="AN13" i="35"/>
  <c r="AE13" i="35"/>
  <c r="F11" i="33"/>
  <c r="AO39" i="35"/>
  <c r="AN39" i="35"/>
  <c r="Y12" i="35"/>
  <c r="X12" i="35"/>
  <c r="Y15" i="35"/>
  <c r="X15" i="35"/>
  <c r="AY10" i="35"/>
  <c r="AX10" i="35"/>
  <c r="I8" i="35"/>
  <c r="H8" i="35"/>
  <c r="I17" i="35"/>
  <c r="H17" i="35"/>
  <c r="F42" i="33"/>
  <c r="H42" i="33"/>
  <c r="J106" i="33"/>
  <c r="J85" i="33"/>
  <c r="J64" i="33"/>
  <c r="J107" i="33"/>
  <c r="J103" i="31"/>
  <c r="L103" i="31"/>
  <c r="L55" i="31"/>
  <c r="N55" i="31"/>
  <c r="H83" i="33"/>
  <c r="H105" i="33"/>
  <c r="H41" i="33"/>
  <c r="H84" i="33"/>
  <c r="J108" i="31"/>
  <c r="L108" i="31"/>
  <c r="J79" i="31"/>
  <c r="L79" i="31"/>
  <c r="J35" i="33"/>
  <c r="F105" i="33"/>
  <c r="F84" i="33"/>
  <c r="F59" i="33"/>
  <c r="F106" i="33"/>
  <c r="L105" i="31"/>
  <c r="J63" i="31"/>
  <c r="L34" i="31"/>
  <c r="O76" i="33"/>
  <c r="N76" i="33"/>
  <c r="O75" i="33"/>
  <c r="N75" i="33"/>
  <c r="F58" i="33"/>
  <c r="J85" i="31"/>
  <c r="L56" i="31"/>
  <c r="T9" i="38"/>
  <c r="S9" i="38"/>
  <c r="R9" i="38"/>
  <c r="Q9" i="38"/>
  <c r="P9" i="38"/>
  <c r="J20" i="33"/>
  <c r="H60" i="33"/>
  <c r="H19" i="33"/>
  <c r="F102" i="31"/>
  <c r="L62" i="31"/>
  <c r="F33" i="31"/>
  <c r="F56" i="31"/>
  <c r="F61" i="31"/>
  <c r="F36" i="31"/>
  <c r="H277" i="30"/>
  <c r="F260" i="30"/>
  <c r="H260" i="30"/>
  <c r="L240" i="30"/>
  <c r="O232" i="30"/>
  <c r="F232" i="30"/>
  <c r="F38" i="31"/>
  <c r="H275" i="30"/>
  <c r="J275" i="30"/>
  <c r="L257" i="30"/>
  <c r="N257" i="30"/>
  <c r="F241" i="30"/>
  <c r="H241" i="30"/>
  <c r="H231" i="30"/>
  <c r="J231" i="30"/>
  <c r="L213" i="30"/>
  <c r="N213" i="30"/>
  <c r="F284" i="30"/>
  <c r="J218" i="30"/>
  <c r="L208" i="30"/>
  <c r="L63" i="33"/>
  <c r="L54" i="33"/>
  <c r="N54" i="33"/>
  <c r="L62" i="33"/>
  <c r="L84" i="33"/>
  <c r="L108" i="33"/>
  <c r="L42" i="33"/>
  <c r="L97" i="33"/>
  <c r="H276" i="30"/>
  <c r="O256" i="30"/>
  <c r="N256" i="30"/>
  <c r="L236" i="30"/>
  <c r="J208" i="30"/>
  <c r="L277" i="30"/>
  <c r="N277" i="30"/>
  <c r="F281" i="30"/>
  <c r="H281" i="30"/>
  <c r="F251" i="30"/>
  <c r="H251" i="30"/>
  <c r="J233" i="30"/>
  <c r="L233" i="30"/>
  <c r="F207" i="30"/>
  <c r="H207" i="30"/>
  <c r="O98" i="31"/>
  <c r="N98" i="31"/>
  <c r="N35" i="31"/>
  <c r="O35" i="31"/>
  <c r="L128" i="30"/>
  <c r="F120" i="30"/>
  <c r="O120" i="30"/>
  <c r="N165" i="30"/>
  <c r="O165" i="30"/>
  <c r="F131" i="30"/>
  <c r="N121" i="30"/>
  <c r="O121" i="30"/>
  <c r="J164" i="30"/>
  <c r="H144" i="30"/>
  <c r="O124" i="30"/>
  <c r="N124" i="30"/>
  <c r="H61" i="31"/>
  <c r="H43" i="31"/>
  <c r="J43" i="31"/>
  <c r="H87" i="31"/>
  <c r="H60" i="31"/>
  <c r="J60" i="31"/>
  <c r="H84" i="31"/>
  <c r="H59" i="31"/>
  <c r="J59" i="31"/>
  <c r="J173" i="30"/>
  <c r="F168" i="30"/>
  <c r="H168" i="30"/>
  <c r="N167" i="30"/>
  <c r="O167" i="30"/>
  <c r="J168" i="30"/>
  <c r="J153" i="30"/>
  <c r="L143" i="30"/>
  <c r="F127" i="30"/>
  <c r="O11" i="33"/>
  <c r="N11" i="33"/>
  <c r="O12" i="33"/>
  <c r="N12" i="33"/>
  <c r="J80" i="30"/>
  <c r="J189" i="30"/>
  <c r="F185" i="30"/>
  <c r="J191" i="30"/>
  <c r="H188" i="30"/>
  <c r="L194" i="30"/>
  <c r="N186" i="30"/>
  <c r="O186" i="30"/>
  <c r="L82" i="30"/>
  <c r="J55" i="30"/>
  <c r="J76" i="30"/>
  <c r="L86" i="30"/>
  <c r="F78" i="30"/>
  <c r="F62" i="30"/>
  <c r="F77" i="30"/>
  <c r="L150" i="28"/>
  <c r="K150" i="28"/>
  <c r="I150" i="28"/>
  <c r="M150" i="28"/>
  <c r="J150" i="28"/>
  <c r="L71" i="28"/>
  <c r="K71" i="28"/>
  <c r="J71" i="28"/>
  <c r="I71" i="28"/>
  <c r="M71" i="28"/>
  <c r="C160" i="28"/>
  <c r="E118" i="28"/>
  <c r="L37" i="28"/>
  <c r="K37" i="28"/>
  <c r="I37" i="28"/>
  <c r="M37" i="28"/>
  <c r="J37" i="28"/>
  <c r="C20" i="28"/>
  <c r="M33" i="28"/>
  <c r="L33" i="28"/>
  <c r="J33" i="28"/>
  <c r="I33" i="28"/>
  <c r="K33" i="28"/>
  <c r="J10" i="28"/>
  <c r="I10" i="28"/>
  <c r="L10" i="28"/>
  <c r="M10" i="28"/>
  <c r="K10" i="28"/>
  <c r="M85" i="28"/>
  <c r="L85" i="28"/>
  <c r="K85" i="28"/>
  <c r="J85" i="28"/>
  <c r="I85" i="28"/>
  <c r="J25" i="28"/>
  <c r="L25" i="28"/>
  <c r="L107" i="28"/>
  <c r="K107" i="28"/>
  <c r="M107" i="28"/>
  <c r="J107" i="28"/>
  <c r="I107" i="28"/>
  <c r="I116" i="28"/>
  <c r="J116" i="28"/>
  <c r="L116" i="28"/>
  <c r="M116" i="28"/>
  <c r="K116" i="28"/>
  <c r="F77" i="25"/>
  <c r="F129" i="24"/>
  <c r="L211" i="24"/>
  <c r="J145" i="24"/>
  <c r="N56" i="24"/>
  <c r="O56" i="24"/>
  <c r="F264" i="24"/>
  <c r="L164" i="24"/>
  <c r="L153" i="24"/>
  <c r="L59" i="24"/>
  <c r="J231" i="24"/>
  <c r="L231" i="24"/>
  <c r="F163" i="24"/>
  <c r="F99" i="24"/>
  <c r="H99" i="24"/>
  <c r="X43" i="19"/>
  <c r="P16" i="19"/>
  <c r="W105" i="19"/>
  <c r="X97" i="19"/>
  <c r="P96" i="19"/>
  <c r="H95" i="19"/>
  <c r="K155" i="17"/>
  <c r="J155" i="17"/>
  <c r="I155" i="17"/>
  <c r="M155" i="17"/>
  <c r="L155" i="17"/>
  <c r="L126" i="17"/>
  <c r="K126" i="17"/>
  <c r="J126" i="17"/>
  <c r="I126" i="17"/>
  <c r="M126" i="17"/>
  <c r="H133" i="17"/>
  <c r="J28" i="13"/>
  <c r="L28" i="13"/>
  <c r="C104" i="13"/>
  <c r="H145" i="43"/>
  <c r="K145" i="43" s="1"/>
  <c r="G145" i="43"/>
  <c r="I145" i="43"/>
  <c r="M145" i="43"/>
  <c r="L145" i="43"/>
  <c r="E146" i="42"/>
  <c r="G136" i="42"/>
  <c r="H136" i="42"/>
  <c r="K136" i="42" s="1"/>
  <c r="N11" i="41"/>
  <c r="M11" i="41"/>
  <c r="L11" i="41"/>
  <c r="D146" i="42"/>
  <c r="M14" i="41"/>
  <c r="N14" i="41"/>
  <c r="L14" i="41"/>
  <c r="Q14" i="41"/>
  <c r="P14" i="41"/>
  <c r="M137" i="41"/>
  <c r="L137" i="41"/>
  <c r="N137" i="41"/>
  <c r="O137" i="41"/>
  <c r="J146" i="41"/>
  <c r="D146" i="41"/>
  <c r="F8" i="41"/>
  <c r="E16" i="41"/>
  <c r="F16" i="41" s="1"/>
  <c r="O143" i="41"/>
  <c r="N143" i="41"/>
  <c r="M143" i="41"/>
  <c r="L143" i="41"/>
  <c r="L9" i="40"/>
  <c r="N9" i="40"/>
  <c r="J8" i="41"/>
  <c r="I8" i="41"/>
  <c r="H8" i="41"/>
  <c r="M8" i="41"/>
  <c r="L8" i="41"/>
  <c r="Q7" i="41"/>
  <c r="P7" i="41"/>
  <c r="T7" i="41"/>
  <c r="S7" i="41"/>
  <c r="R7" i="41"/>
  <c r="O16" i="41"/>
  <c r="T9" i="40"/>
  <c r="S9" i="40"/>
  <c r="R9" i="40"/>
  <c r="P9" i="40"/>
  <c r="Q9" i="40"/>
  <c r="J129" i="37"/>
  <c r="L127" i="37"/>
  <c r="K127" i="37"/>
  <c r="O127" i="37"/>
  <c r="N127" i="37"/>
  <c r="M127" i="37"/>
  <c r="N8" i="38"/>
  <c r="L8" i="38"/>
  <c r="M8" i="38"/>
  <c r="F10" i="40"/>
  <c r="I10" i="40"/>
  <c r="H10" i="40"/>
  <c r="H33" i="35"/>
  <c r="M7" i="39"/>
  <c r="L7" i="39"/>
  <c r="N7" i="39"/>
  <c r="BA15" i="35"/>
  <c r="AZ15" i="35"/>
  <c r="F6" i="38"/>
  <c r="F12" i="38"/>
  <c r="F10" i="38"/>
  <c r="F11" i="38"/>
  <c r="F7" i="38"/>
  <c r="Y35" i="35"/>
  <c r="X35" i="35"/>
  <c r="Y39" i="35"/>
  <c r="X30" i="35"/>
  <c r="X31" i="35"/>
  <c r="AY13" i="35"/>
  <c r="AX13" i="35"/>
  <c r="AE9" i="35"/>
  <c r="AE18" i="35"/>
  <c r="AF18" i="35"/>
  <c r="F38" i="33"/>
  <c r="AR14" i="35"/>
  <c r="AQ14" i="35"/>
  <c r="AP14" i="35"/>
  <c r="AO14" i="35"/>
  <c r="AN14" i="35"/>
  <c r="AO38" i="35"/>
  <c r="AN38" i="35"/>
  <c r="BB18" i="35"/>
  <c r="BA18" i="35"/>
  <c r="AZ18" i="35"/>
  <c r="AY18" i="35"/>
  <c r="AX18" i="35"/>
  <c r="P11" i="35"/>
  <c r="O11" i="35"/>
  <c r="AW22" i="35"/>
  <c r="AF14" i="35"/>
  <c r="AE14" i="35"/>
  <c r="AF10" i="35"/>
  <c r="AE10" i="35"/>
  <c r="I10" i="35"/>
  <c r="H10" i="35"/>
  <c r="I18" i="35"/>
  <c r="H18" i="35"/>
  <c r="N36" i="33"/>
  <c r="O36" i="33"/>
  <c r="J108" i="33"/>
  <c r="J13" i="33"/>
  <c r="J10" i="33"/>
  <c r="J76" i="33"/>
  <c r="J84" i="31"/>
  <c r="L84" i="31"/>
  <c r="J38" i="31"/>
  <c r="L38" i="31"/>
  <c r="J33" i="33"/>
  <c r="L33" i="33"/>
  <c r="H85" i="33"/>
  <c r="H107" i="33"/>
  <c r="H86" i="33"/>
  <c r="L106" i="31"/>
  <c r="L77" i="31"/>
  <c r="H34" i="33"/>
  <c r="F107" i="33"/>
  <c r="F86" i="33"/>
  <c r="F61" i="33"/>
  <c r="F108" i="33"/>
  <c r="F103" i="31"/>
  <c r="L61" i="31"/>
  <c r="L102" i="31"/>
  <c r="N102" i="31"/>
  <c r="O78" i="33"/>
  <c r="N78" i="33"/>
  <c r="O77" i="33"/>
  <c r="N77" i="33"/>
  <c r="J53" i="33"/>
  <c r="L83" i="31"/>
  <c r="J39" i="31"/>
  <c r="L39" i="31"/>
  <c r="H59" i="33"/>
  <c r="J17" i="33"/>
  <c r="H56" i="33"/>
  <c r="H16" i="33"/>
  <c r="J100" i="31"/>
  <c r="L100" i="31"/>
  <c r="F60" i="31"/>
  <c r="F55" i="31"/>
  <c r="O55" i="31"/>
  <c r="L276" i="30"/>
  <c r="N276" i="30"/>
  <c r="H258" i="30"/>
  <c r="J258" i="30"/>
  <c r="F240" i="30"/>
  <c r="N230" i="30"/>
  <c r="O230" i="30"/>
  <c r="J212" i="30"/>
  <c r="L212" i="30"/>
  <c r="F285" i="30"/>
  <c r="O257" i="30"/>
  <c r="F257" i="30"/>
  <c r="H239" i="30"/>
  <c r="J239" i="30"/>
  <c r="F213" i="30"/>
  <c r="O213" i="30"/>
  <c r="Y9" i="35"/>
  <c r="J283" i="30"/>
  <c r="J254" i="30"/>
  <c r="F236" i="30"/>
  <c r="L216" i="30"/>
  <c r="L17" i="33"/>
  <c r="L35" i="33"/>
  <c r="N35" i="33"/>
  <c r="L86" i="33"/>
  <c r="L11" i="33"/>
  <c r="L16" i="33"/>
  <c r="L99" i="33"/>
  <c r="F256" i="30"/>
  <c r="J216" i="30"/>
  <c r="L275" i="30"/>
  <c r="N275" i="30"/>
  <c r="F259" i="30"/>
  <c r="H259" i="30"/>
  <c r="J241" i="30"/>
  <c r="L241" i="30"/>
  <c r="L231" i="30"/>
  <c r="N231" i="30"/>
  <c r="F215" i="30"/>
  <c r="H215" i="30"/>
  <c r="O57" i="31"/>
  <c r="N57" i="31"/>
  <c r="O59" i="31"/>
  <c r="N59" i="31"/>
  <c r="O53" i="31"/>
  <c r="N53" i="31"/>
  <c r="O97" i="31"/>
  <c r="N97" i="31"/>
  <c r="F148" i="30"/>
  <c r="H148" i="30"/>
  <c r="F128" i="30"/>
  <c r="F165" i="30"/>
  <c r="H165" i="30"/>
  <c r="J147" i="30"/>
  <c r="L147" i="30"/>
  <c r="F121" i="30"/>
  <c r="H121" i="30"/>
  <c r="L175" i="30"/>
  <c r="H152" i="30"/>
  <c r="F124" i="30"/>
  <c r="H36" i="31"/>
  <c r="H100" i="31"/>
  <c r="H97" i="31"/>
  <c r="H79" i="31"/>
  <c r="H107" i="31"/>
  <c r="H78" i="31"/>
  <c r="J78" i="31"/>
  <c r="J170" i="30"/>
  <c r="N168" i="30"/>
  <c r="O168" i="30"/>
  <c r="F169" i="30"/>
  <c r="L151" i="30"/>
  <c r="H125" i="30"/>
  <c r="J77" i="30"/>
  <c r="L187" i="30"/>
  <c r="L197" i="30"/>
  <c r="F190" i="30"/>
  <c r="L186" i="30"/>
  <c r="J196" i="30"/>
  <c r="L191" i="30"/>
  <c r="L196" i="30"/>
  <c r="L60" i="30"/>
  <c r="J84" i="30"/>
  <c r="L84" i="30"/>
  <c r="L83" i="30"/>
  <c r="F81" i="30"/>
  <c r="F65" i="30"/>
  <c r="F85" i="30"/>
  <c r="M129" i="28"/>
  <c r="L129" i="28"/>
  <c r="I129" i="28"/>
  <c r="K129" i="28"/>
  <c r="J129" i="28"/>
  <c r="C104" i="28"/>
  <c r="C48" i="28"/>
  <c r="C118" i="28"/>
  <c r="L28" i="28"/>
  <c r="E34" i="28"/>
  <c r="J28" i="28"/>
  <c r="K24" i="28"/>
  <c r="J24" i="28"/>
  <c r="I24" i="28"/>
  <c r="M24" i="28"/>
  <c r="L24" i="28"/>
  <c r="J43" i="28"/>
  <c r="I43" i="28"/>
  <c r="L43" i="28"/>
  <c r="M43" i="28"/>
  <c r="K43" i="28"/>
  <c r="K111" i="28"/>
  <c r="J111" i="28"/>
  <c r="I111" i="28"/>
  <c r="M111" i="28"/>
  <c r="L111" i="28"/>
  <c r="L79" i="25"/>
  <c r="N79" i="25"/>
  <c r="O103" i="25"/>
  <c r="N103" i="25"/>
  <c r="L99" i="25"/>
  <c r="N99" i="25"/>
  <c r="L208" i="24"/>
  <c r="J57" i="24"/>
  <c r="O186" i="24"/>
  <c r="N186" i="24"/>
  <c r="L150" i="24"/>
  <c r="H241" i="24"/>
  <c r="J241" i="24"/>
  <c r="AA19" i="22"/>
  <c r="Y19" i="22"/>
  <c r="F85" i="24"/>
  <c r="G49" i="19"/>
  <c r="H41" i="19"/>
  <c r="W21" i="19"/>
  <c r="X13" i="19"/>
  <c r="W107" i="19"/>
  <c r="X108" i="19"/>
  <c r="P104" i="19"/>
  <c r="H103" i="19"/>
  <c r="N49" i="19"/>
  <c r="N119" i="19"/>
  <c r="P129" i="19"/>
  <c r="I118" i="17"/>
  <c r="M118" i="17"/>
  <c r="L118" i="17"/>
  <c r="K118" i="17"/>
  <c r="J118" i="17"/>
  <c r="F135" i="17"/>
  <c r="L109" i="17"/>
  <c r="K109" i="17"/>
  <c r="J109" i="17"/>
  <c r="I109" i="17"/>
  <c r="M109" i="17"/>
  <c r="M97" i="17"/>
  <c r="L97" i="17"/>
  <c r="K97" i="17"/>
  <c r="J97" i="17"/>
  <c r="I97" i="17"/>
  <c r="H105" i="17"/>
  <c r="H93" i="17"/>
  <c r="K82" i="17"/>
  <c r="I82" i="17"/>
  <c r="E118" i="13"/>
  <c r="S14" i="41"/>
  <c r="R14" i="41"/>
  <c r="P7" i="40"/>
  <c r="T7" i="40"/>
  <c r="AA19" i="40" s="1"/>
  <c r="S7" i="40"/>
  <c r="R7" i="40"/>
  <c r="Q7" i="40"/>
  <c r="I12" i="41"/>
  <c r="H12" i="41"/>
  <c r="J12" i="41"/>
  <c r="M12" i="41"/>
  <c r="L12" i="41"/>
  <c r="N141" i="42"/>
  <c r="O141" i="42"/>
  <c r="S11" i="41"/>
  <c r="Q11" i="41"/>
  <c r="P11" i="41"/>
  <c r="T11" i="41"/>
  <c r="R11" i="41"/>
  <c r="J9" i="40"/>
  <c r="H9" i="40"/>
  <c r="M9" i="40"/>
  <c r="I9" i="40"/>
  <c r="J6" i="39"/>
  <c r="H6" i="39"/>
  <c r="I6" i="39"/>
  <c r="J12" i="39"/>
  <c r="J7" i="39"/>
  <c r="J9" i="39"/>
  <c r="J11" i="39"/>
  <c r="F8" i="40"/>
  <c r="I8" i="40"/>
  <c r="H8" i="40"/>
  <c r="L9" i="39"/>
  <c r="N9" i="39"/>
  <c r="M9" i="39"/>
  <c r="J6" i="38"/>
  <c r="I6" i="38"/>
  <c r="H6" i="38"/>
  <c r="J9" i="38"/>
  <c r="J8" i="38"/>
  <c r="L6" i="38"/>
  <c r="M6" i="38"/>
  <c r="J11" i="38"/>
  <c r="J12" i="38"/>
  <c r="BA14" i="35"/>
  <c r="AZ14" i="35"/>
  <c r="F8" i="38"/>
  <c r="I8" i="38"/>
  <c r="H8" i="38"/>
  <c r="Y32" i="35"/>
  <c r="X32" i="35"/>
  <c r="S8" i="39"/>
  <c r="R8" i="39"/>
  <c r="T8" i="39"/>
  <c r="Q8" i="39"/>
  <c r="P8" i="39"/>
  <c r="O8" i="35"/>
  <c r="I30" i="35"/>
  <c r="O15" i="35"/>
  <c r="X39" i="35"/>
  <c r="Y13" i="35"/>
  <c r="X13" i="35"/>
  <c r="AR8" i="35"/>
  <c r="AP8" i="35"/>
  <c r="AO8" i="35"/>
  <c r="AN8" i="35"/>
  <c r="AQ8" i="35"/>
  <c r="AR9" i="35"/>
  <c r="AR15" i="35"/>
  <c r="AQ15" i="35"/>
  <c r="AO15" i="35"/>
  <c r="AN15" i="35"/>
  <c r="AP15" i="35"/>
  <c r="AE15" i="35"/>
  <c r="P10" i="35"/>
  <c r="O10" i="35"/>
  <c r="I11" i="35"/>
  <c r="H11" i="35"/>
  <c r="J34" i="33"/>
  <c r="J16" i="33"/>
  <c r="J18" i="33"/>
  <c r="J78" i="33"/>
  <c r="L82" i="31"/>
  <c r="H32" i="33"/>
  <c r="J32" i="33"/>
  <c r="H10" i="33"/>
  <c r="H15" i="33"/>
  <c r="H12" i="33"/>
  <c r="H98" i="33"/>
  <c r="F104" i="31"/>
  <c r="F75" i="31"/>
  <c r="F33" i="33"/>
  <c r="F12" i="33"/>
  <c r="F63" i="33"/>
  <c r="H63" i="33"/>
  <c r="F75" i="33"/>
  <c r="L101" i="31"/>
  <c r="F59" i="31"/>
  <c r="L99" i="31"/>
  <c r="O80" i="33"/>
  <c r="N80" i="33"/>
  <c r="O79" i="33"/>
  <c r="N79" i="33"/>
  <c r="J19" i="33"/>
  <c r="F81" i="31"/>
  <c r="J31" i="31"/>
  <c r="L31" i="31"/>
  <c r="J55" i="33"/>
  <c r="F107" i="31"/>
  <c r="H53" i="33"/>
  <c r="J15" i="33"/>
  <c r="L86" i="31"/>
  <c r="J56" i="31"/>
  <c r="F100" i="31"/>
  <c r="F32" i="31"/>
  <c r="O58" i="31"/>
  <c r="F58" i="31"/>
  <c r="F63" i="31"/>
  <c r="F276" i="30"/>
  <c r="O276" i="30"/>
  <c r="F230" i="30"/>
  <c r="H230" i="30"/>
  <c r="L210" i="30"/>
  <c r="N210" i="30"/>
  <c r="H284" i="30"/>
  <c r="J284" i="30"/>
  <c r="J273" i="30"/>
  <c r="L273" i="30"/>
  <c r="N255" i="30"/>
  <c r="O255" i="30"/>
  <c r="J229" i="30"/>
  <c r="L229" i="30"/>
  <c r="N211" i="30"/>
  <c r="O211" i="30"/>
  <c r="J262" i="30"/>
  <c r="L252" i="30"/>
  <c r="H234" i="30"/>
  <c r="L57" i="33"/>
  <c r="L9" i="33"/>
  <c r="L20" i="33"/>
  <c r="L58" i="33"/>
  <c r="N58" i="33"/>
  <c r="L14" i="33"/>
  <c r="L19" i="33"/>
  <c r="L75" i="33"/>
  <c r="L101" i="33"/>
  <c r="H283" i="30"/>
  <c r="J274" i="30"/>
  <c r="H254" i="30"/>
  <c r="O234" i="30"/>
  <c r="N234" i="30"/>
  <c r="L214" i="30"/>
  <c r="F275" i="30"/>
  <c r="O275" i="30"/>
  <c r="F283" i="30"/>
  <c r="H257" i="30"/>
  <c r="J257" i="30"/>
  <c r="L239" i="30"/>
  <c r="F231" i="30"/>
  <c r="O231" i="30"/>
  <c r="H213" i="30"/>
  <c r="J213" i="30"/>
  <c r="H56" i="31"/>
  <c r="N36" i="31"/>
  <c r="O36" i="31"/>
  <c r="O54" i="31"/>
  <c r="N54" i="31"/>
  <c r="O78" i="31"/>
  <c r="N78" i="31"/>
  <c r="J166" i="30"/>
  <c r="L166" i="30"/>
  <c r="H146" i="30"/>
  <c r="J146" i="30"/>
  <c r="H163" i="30"/>
  <c r="J163" i="30"/>
  <c r="L145" i="30"/>
  <c r="N145" i="30"/>
  <c r="F129" i="30"/>
  <c r="H129" i="30"/>
  <c r="H119" i="30"/>
  <c r="J119" i="30"/>
  <c r="J174" i="30"/>
  <c r="J142" i="30"/>
  <c r="H122" i="30"/>
  <c r="H64" i="31"/>
  <c r="H53" i="31"/>
  <c r="J53" i="31"/>
  <c r="H55" i="31"/>
  <c r="H102" i="31"/>
  <c r="H54" i="31"/>
  <c r="J54" i="31"/>
  <c r="H99" i="31"/>
  <c r="J99" i="31"/>
  <c r="J169" i="30"/>
  <c r="F170" i="30"/>
  <c r="L169" i="30"/>
  <c r="H170" i="30"/>
  <c r="O141" i="30"/>
  <c r="N141" i="30"/>
  <c r="O10" i="33"/>
  <c r="N10" i="33"/>
  <c r="O97" i="33"/>
  <c r="N97" i="33"/>
  <c r="N9" i="33"/>
  <c r="O9" i="33"/>
  <c r="L76" i="30"/>
  <c r="N76" i="30"/>
  <c r="N80" i="30"/>
  <c r="O80" i="30"/>
  <c r="H186" i="30"/>
  <c r="L185" i="30"/>
  <c r="N185" i="30"/>
  <c r="O190" i="30"/>
  <c r="N190" i="30"/>
  <c r="J188" i="30"/>
  <c r="J193" i="30"/>
  <c r="L188" i="30"/>
  <c r="L79" i="30"/>
  <c r="N79" i="30"/>
  <c r="J53" i="30"/>
  <c r="J62" i="30"/>
  <c r="L62" i="30"/>
  <c r="L80" i="30"/>
  <c r="F56" i="30"/>
  <c r="F84" i="30"/>
  <c r="F64" i="30"/>
  <c r="L106" i="28"/>
  <c r="K106" i="28"/>
  <c r="J106" i="28"/>
  <c r="I106" i="28"/>
  <c r="M106" i="28"/>
  <c r="M51" i="28"/>
  <c r="L51" i="28"/>
  <c r="K51" i="28"/>
  <c r="J51" i="28"/>
  <c r="I51" i="28"/>
  <c r="I30" i="28"/>
  <c r="K30" i="28"/>
  <c r="M30" i="28"/>
  <c r="L30" i="28"/>
  <c r="J30" i="28"/>
  <c r="L157" i="28"/>
  <c r="I157" i="28"/>
  <c r="J157" i="28"/>
  <c r="M157" i="28"/>
  <c r="K157" i="28"/>
  <c r="J27" i="28"/>
  <c r="I27" i="28"/>
  <c r="L27" i="28"/>
  <c r="M27" i="28"/>
  <c r="K27" i="28"/>
  <c r="H34" i="28"/>
  <c r="J78" i="28"/>
  <c r="I78" i="28"/>
  <c r="L78" i="28"/>
  <c r="M78" i="28"/>
  <c r="K78" i="28"/>
  <c r="H63" i="30"/>
  <c r="J63" i="30"/>
  <c r="L88" i="28"/>
  <c r="K88" i="28"/>
  <c r="J88" i="28"/>
  <c r="I88" i="28"/>
  <c r="M88" i="28"/>
  <c r="O101" i="25"/>
  <c r="N101" i="25"/>
  <c r="L103" i="25"/>
  <c r="J256" i="24"/>
  <c r="J171" i="24"/>
  <c r="F123" i="24"/>
  <c r="J59" i="24"/>
  <c r="F107" i="24"/>
  <c r="H107" i="24"/>
  <c r="O37" i="19"/>
  <c r="P38" i="19"/>
  <c r="H11" i="19"/>
  <c r="X116" i="19"/>
  <c r="P115" i="19"/>
  <c r="H114" i="19"/>
  <c r="V37" i="19"/>
  <c r="N121" i="19"/>
  <c r="E91" i="17"/>
  <c r="K85" i="17"/>
  <c r="I85" i="17"/>
  <c r="I159" i="17"/>
  <c r="K159" i="17"/>
  <c r="C133" i="17"/>
  <c r="D132" i="13"/>
  <c r="O138" i="43"/>
  <c r="N138" i="43"/>
  <c r="M138" i="43"/>
  <c r="L138" i="43"/>
  <c r="I143" i="43"/>
  <c r="H143" i="43"/>
  <c r="K143" i="43" s="1"/>
  <c r="G143" i="43"/>
  <c r="M143" i="43"/>
  <c r="L143" i="43"/>
  <c r="O142" i="43"/>
  <c r="N142" i="43"/>
  <c r="M142" i="43"/>
  <c r="L142" i="43"/>
  <c r="F10" i="41"/>
  <c r="I10" i="41"/>
  <c r="H10" i="41"/>
  <c r="F13" i="41"/>
  <c r="O145" i="43"/>
  <c r="N145" i="43"/>
  <c r="I139" i="41"/>
  <c r="H139" i="41"/>
  <c r="K139" i="41" s="1"/>
  <c r="G139" i="41"/>
  <c r="M139" i="41"/>
  <c r="L139" i="41"/>
  <c r="J13" i="41"/>
  <c r="I13" i="41"/>
  <c r="H13" i="41"/>
  <c r="O138" i="42"/>
  <c r="N138" i="42"/>
  <c r="S15" i="41"/>
  <c r="R15" i="41"/>
  <c r="Q15" i="41"/>
  <c r="P15" i="41"/>
  <c r="T15" i="41"/>
  <c r="J10" i="39"/>
  <c r="I10" i="39"/>
  <c r="H10" i="39"/>
  <c r="D129" i="37"/>
  <c r="O128" i="37"/>
  <c r="N128" i="37"/>
  <c r="N8" i="39"/>
  <c r="L8" i="39"/>
  <c r="J10" i="38"/>
  <c r="I10" i="38"/>
  <c r="H10" i="38"/>
  <c r="M10" i="38"/>
  <c r="L10" i="38"/>
  <c r="Y30" i="35"/>
  <c r="BA13" i="35"/>
  <c r="AZ13" i="35"/>
  <c r="I38" i="35"/>
  <c r="H38" i="35"/>
  <c r="Y40" i="35"/>
  <c r="X40" i="35"/>
  <c r="H34" i="35"/>
  <c r="Q7" i="39"/>
  <c r="P7" i="39"/>
  <c r="T7" i="39"/>
  <c r="AA19" i="39" s="1"/>
  <c r="S7" i="39"/>
  <c r="R7" i="39"/>
  <c r="F9" i="38"/>
  <c r="I9" i="38"/>
  <c r="H9" i="38"/>
  <c r="Y18" i="35"/>
  <c r="X18" i="35"/>
  <c r="AF12" i="35"/>
  <c r="AE12" i="35"/>
  <c r="O34" i="33"/>
  <c r="F34" i="33"/>
  <c r="Y8" i="35"/>
  <c r="X8" i="35"/>
  <c r="AR16" i="35"/>
  <c r="AQ16" i="35"/>
  <c r="AO16" i="35"/>
  <c r="AP16" i="35"/>
  <c r="AN16" i="35"/>
  <c r="N59" i="33"/>
  <c r="O59" i="33"/>
  <c r="AN34" i="35"/>
  <c r="AO34" i="35"/>
  <c r="BB16" i="35"/>
  <c r="BA16" i="35"/>
  <c r="AZ16" i="35"/>
  <c r="AY16" i="35"/>
  <c r="AX16" i="35"/>
  <c r="P15" i="35"/>
  <c r="BB9" i="35"/>
  <c r="BA9" i="35"/>
  <c r="AZ9" i="35"/>
  <c r="AY9" i="35"/>
  <c r="AX9" i="35"/>
  <c r="AF13" i="35"/>
  <c r="AN36" i="35"/>
  <c r="I12" i="35"/>
  <c r="H12" i="35"/>
  <c r="J31" i="33"/>
  <c r="J75" i="33"/>
  <c r="J54" i="33"/>
  <c r="J97" i="33"/>
  <c r="J80" i="33"/>
  <c r="F80" i="31"/>
  <c r="H80" i="31"/>
  <c r="F31" i="33"/>
  <c r="H18" i="33"/>
  <c r="H31" i="33"/>
  <c r="H20" i="33"/>
  <c r="H100" i="33"/>
  <c r="J102" i="31"/>
  <c r="F64" i="31"/>
  <c r="F20" i="33"/>
  <c r="F9" i="33"/>
  <c r="H9" i="33"/>
  <c r="F14" i="33"/>
  <c r="H14" i="33"/>
  <c r="F77" i="33"/>
  <c r="F99" i="31"/>
  <c r="J55" i="31"/>
  <c r="L107" i="31"/>
  <c r="O81" i="33"/>
  <c r="N81" i="33"/>
  <c r="J40" i="33"/>
  <c r="F109" i="31"/>
  <c r="J77" i="31"/>
  <c r="J107" i="31"/>
  <c r="R6" i="38"/>
  <c r="Q6" i="38"/>
  <c r="P6" i="38"/>
  <c r="S6" i="38"/>
  <c r="T6" i="38"/>
  <c r="T11" i="38"/>
  <c r="T12" i="38"/>
  <c r="H54" i="33"/>
  <c r="J87" i="31"/>
  <c r="J41" i="33"/>
  <c r="H13" i="33"/>
  <c r="J83" i="31"/>
  <c r="L54" i="31"/>
  <c r="F108" i="31"/>
  <c r="F35" i="31"/>
  <c r="F77" i="31"/>
  <c r="F82" i="31"/>
  <c r="O274" i="30"/>
  <c r="N274" i="30"/>
  <c r="J256" i="30"/>
  <c r="L256" i="30"/>
  <c r="F238" i="30"/>
  <c r="H238" i="30"/>
  <c r="L218" i="30"/>
  <c r="F210" i="30"/>
  <c r="O210" i="30"/>
  <c r="F282" i="30"/>
  <c r="H282" i="30"/>
  <c r="F255" i="30"/>
  <c r="H255" i="30"/>
  <c r="J237" i="30"/>
  <c r="L237" i="30"/>
  <c r="F211" i="30"/>
  <c r="H211" i="30"/>
  <c r="L260" i="30"/>
  <c r="L61" i="33"/>
  <c r="L12" i="33"/>
  <c r="L39" i="33"/>
  <c r="L64" i="33"/>
  <c r="L98" i="33"/>
  <c r="L32" i="33"/>
  <c r="N32" i="33"/>
  <c r="L77" i="33"/>
  <c r="L103" i="33"/>
  <c r="L282" i="30"/>
  <c r="H262" i="30"/>
  <c r="F234" i="30"/>
  <c r="H285" i="30"/>
  <c r="N273" i="30"/>
  <c r="O273" i="30"/>
  <c r="L283" i="30"/>
  <c r="F239" i="30"/>
  <c r="N229" i="30"/>
  <c r="O229" i="30"/>
  <c r="O76" i="31"/>
  <c r="N76" i="31"/>
  <c r="N56" i="31"/>
  <c r="O56" i="31"/>
  <c r="O80" i="31"/>
  <c r="N80" i="31"/>
  <c r="L164" i="30"/>
  <c r="N164" i="30"/>
  <c r="F126" i="30"/>
  <c r="H126" i="30"/>
  <c r="L153" i="30"/>
  <c r="O145" i="30"/>
  <c r="F145" i="30"/>
  <c r="H127" i="30"/>
  <c r="J127" i="30"/>
  <c r="L171" i="30"/>
  <c r="J150" i="30"/>
  <c r="H130" i="30"/>
  <c r="H75" i="31"/>
  <c r="H31" i="31"/>
  <c r="H63" i="31"/>
  <c r="H108" i="31"/>
  <c r="H62" i="31"/>
  <c r="J62" i="31"/>
  <c r="H109" i="31"/>
  <c r="J167" i="30"/>
  <c r="L170" i="30"/>
  <c r="J171" i="30"/>
  <c r="F172" i="30"/>
  <c r="H172" i="30"/>
  <c r="F141" i="30"/>
  <c r="J123" i="30"/>
  <c r="O13" i="33"/>
  <c r="N13" i="33"/>
  <c r="O99" i="33"/>
  <c r="N99" i="33"/>
  <c r="J78" i="30"/>
  <c r="L78" i="30"/>
  <c r="N55" i="30"/>
  <c r="O55" i="30"/>
  <c r="O58" i="30"/>
  <c r="N58" i="30"/>
  <c r="O188" i="30"/>
  <c r="N188" i="30"/>
  <c r="H191" i="30"/>
  <c r="F195" i="30"/>
  <c r="J185" i="30"/>
  <c r="J190" i="30"/>
  <c r="L58" i="30"/>
  <c r="L87" i="30"/>
  <c r="J60" i="30"/>
  <c r="J81" i="30"/>
  <c r="L81" i="30"/>
  <c r="F55" i="30"/>
  <c r="F57" i="30"/>
  <c r="F87" i="30"/>
  <c r="F75" i="30"/>
  <c r="C34" i="28"/>
  <c r="K15" i="28"/>
  <c r="J15" i="28"/>
  <c r="I15" i="28"/>
  <c r="M15" i="28"/>
  <c r="L15" i="28"/>
  <c r="J114" i="28"/>
  <c r="I114" i="28"/>
  <c r="L114" i="28"/>
  <c r="M114" i="28"/>
  <c r="K114" i="28"/>
  <c r="E104" i="28"/>
  <c r="L96" i="28"/>
  <c r="J96" i="28"/>
  <c r="I79" i="28"/>
  <c r="K79" i="28"/>
  <c r="D90" i="28"/>
  <c r="L65" i="25"/>
  <c r="F169" i="24"/>
  <c r="O76" i="25"/>
  <c r="N76" i="25"/>
  <c r="J215" i="24"/>
  <c r="H266" i="24"/>
  <c r="H264" i="24"/>
  <c r="N191" i="24"/>
  <c r="O191" i="24"/>
  <c r="L141" i="24"/>
  <c r="H237" i="24"/>
  <c r="X13" i="22"/>
  <c r="AB13" i="22"/>
  <c r="AA13" i="22"/>
  <c r="W21" i="22"/>
  <c r="Z13" i="22"/>
  <c r="Y13" i="22"/>
  <c r="X32" i="19"/>
  <c r="X144" i="19"/>
  <c r="P139" i="19"/>
  <c r="O147" i="19"/>
  <c r="H129" i="19"/>
  <c r="G133" i="19"/>
  <c r="H125" i="19"/>
  <c r="P151" i="19"/>
  <c r="X60" i="19"/>
  <c r="M87" i="17"/>
  <c r="L87" i="17"/>
  <c r="K87" i="17"/>
  <c r="J87" i="17"/>
  <c r="I87" i="17"/>
  <c r="D79" i="17"/>
  <c r="L66" i="17"/>
  <c r="K66" i="17"/>
  <c r="I66" i="17"/>
  <c r="H65" i="17"/>
  <c r="M66" i="17"/>
  <c r="J66" i="17"/>
  <c r="E63" i="17"/>
  <c r="E51" i="17"/>
  <c r="X10" i="16"/>
  <c r="V9" i="16"/>
  <c r="AA13" i="16" s="1"/>
  <c r="W10" i="16"/>
  <c r="AA10" i="16"/>
  <c r="Z10" i="16"/>
  <c r="Y10" i="16"/>
  <c r="T16" i="14"/>
  <c r="C93" i="17"/>
  <c r="D34" i="13"/>
  <c r="L77" i="10"/>
  <c r="N77" i="10"/>
  <c r="F99" i="10"/>
  <c r="O99" i="10"/>
  <c r="N139" i="43"/>
  <c r="M139" i="43"/>
  <c r="L139" i="43"/>
  <c r="O139" i="43"/>
  <c r="I138" i="43"/>
  <c r="H138" i="43"/>
  <c r="K138" i="43" s="1"/>
  <c r="G138" i="43"/>
  <c r="F146" i="43"/>
  <c r="D146" i="43"/>
  <c r="L142" i="41"/>
  <c r="O142" i="41"/>
  <c r="M142" i="41"/>
  <c r="N142" i="41"/>
  <c r="M10" i="41"/>
  <c r="L10" i="41"/>
  <c r="N10" i="41"/>
  <c r="Q10" i="41"/>
  <c r="P10" i="41"/>
  <c r="M145" i="41"/>
  <c r="L145" i="41"/>
  <c r="O145" i="41"/>
  <c r="N145" i="41"/>
  <c r="M13" i="41"/>
  <c r="L13" i="41"/>
  <c r="N13" i="41"/>
  <c r="O138" i="41"/>
  <c r="N138" i="41"/>
  <c r="J14" i="41"/>
  <c r="I14" i="41"/>
  <c r="H14" i="41"/>
  <c r="O144" i="42"/>
  <c r="N144" i="42"/>
  <c r="N137" i="42"/>
  <c r="O137" i="42"/>
  <c r="J8" i="39"/>
  <c r="M8" i="39"/>
  <c r="I8" i="39"/>
  <c r="H8" i="39"/>
  <c r="I126" i="37"/>
  <c r="H126" i="37"/>
  <c r="G126" i="37"/>
  <c r="M126" i="37"/>
  <c r="L126" i="37"/>
  <c r="I134" i="38"/>
  <c r="H134" i="38"/>
  <c r="G134" i="38"/>
  <c r="M134" i="38"/>
  <c r="I135" i="38"/>
  <c r="L134" i="38"/>
  <c r="I136" i="38"/>
  <c r="I138" i="38"/>
  <c r="I137" i="38"/>
  <c r="BA12" i="35"/>
  <c r="AZ12" i="35"/>
  <c r="I35" i="35"/>
  <c r="H35" i="35"/>
  <c r="X37" i="35"/>
  <c r="Y37" i="35"/>
  <c r="T9" i="39"/>
  <c r="Q9" i="39"/>
  <c r="P9" i="39"/>
  <c r="R9" i="39"/>
  <c r="S9" i="39"/>
  <c r="Y11" i="35"/>
  <c r="X11" i="35"/>
  <c r="O32" i="33"/>
  <c r="AR11" i="35"/>
  <c r="AQ11" i="35"/>
  <c r="AP11" i="35"/>
  <c r="AO11" i="35"/>
  <c r="AN11" i="35"/>
  <c r="AR17" i="35"/>
  <c r="AQ17" i="35"/>
  <c r="AN17" i="35"/>
  <c r="AP17" i="35"/>
  <c r="AO17" i="35"/>
  <c r="N57" i="33"/>
  <c r="O57" i="33"/>
  <c r="AN32" i="35"/>
  <c r="AO32" i="35"/>
  <c r="Y16" i="35"/>
  <c r="X16" i="35"/>
  <c r="AO9" i="35"/>
  <c r="AN9" i="35"/>
  <c r="P8" i="35"/>
  <c r="P12" i="35"/>
  <c r="O12" i="35"/>
  <c r="X9" i="35"/>
  <c r="I13" i="35"/>
  <c r="H13" i="35"/>
  <c r="H61" i="33"/>
  <c r="J61" i="33"/>
  <c r="J98" i="33"/>
  <c r="J77" i="33"/>
  <c r="J56" i="33"/>
  <c r="J99" i="33"/>
  <c r="J82" i="33"/>
  <c r="J76" i="31"/>
  <c r="L76" i="31"/>
  <c r="H75" i="33"/>
  <c r="H97" i="33"/>
  <c r="H33" i="33"/>
  <c r="H76" i="33"/>
  <c r="H102" i="33"/>
  <c r="J98" i="31"/>
  <c r="L98" i="31"/>
  <c r="F64" i="33"/>
  <c r="F97" i="33"/>
  <c r="F76" i="33"/>
  <c r="F17" i="33"/>
  <c r="H17" i="33"/>
  <c r="F98" i="33"/>
  <c r="F79" i="33"/>
  <c r="L87" i="31"/>
  <c r="L53" i="31"/>
  <c r="AQ9" i="35"/>
  <c r="AP9" i="35"/>
  <c r="J37" i="33"/>
  <c r="J106" i="31"/>
  <c r="L75" i="31"/>
  <c r="J104" i="31"/>
  <c r="AA20" i="38"/>
  <c r="R10" i="38"/>
  <c r="Q10" i="38"/>
  <c r="P10" i="38"/>
  <c r="T10" i="38"/>
  <c r="S10" i="38"/>
  <c r="J42" i="33"/>
  <c r="J80" i="31"/>
  <c r="H40" i="33"/>
  <c r="J12" i="33"/>
  <c r="L81" i="31"/>
  <c r="L43" i="31"/>
  <c r="F86" i="31"/>
  <c r="F43" i="31"/>
  <c r="F85" i="31"/>
  <c r="F280" i="30"/>
  <c r="H280" i="30"/>
  <c r="F274" i="30"/>
  <c r="H274" i="30"/>
  <c r="L254" i="30"/>
  <c r="N254" i="30"/>
  <c r="H236" i="30"/>
  <c r="J236" i="30"/>
  <c r="F218" i="30"/>
  <c r="O208" i="30"/>
  <c r="N208" i="30"/>
  <c r="J281" i="30"/>
  <c r="L281" i="30"/>
  <c r="F263" i="30"/>
  <c r="H263" i="30"/>
  <c r="H253" i="30"/>
  <c r="J253" i="30"/>
  <c r="L235" i="30"/>
  <c r="N235" i="30"/>
  <c r="F219" i="30"/>
  <c r="H219" i="30"/>
  <c r="H209" i="30"/>
  <c r="J209" i="30"/>
  <c r="J232" i="30"/>
  <c r="F214" i="30"/>
  <c r="L10" i="33"/>
  <c r="L15" i="33"/>
  <c r="L55" i="33"/>
  <c r="L76" i="33"/>
  <c r="L100" i="33"/>
  <c r="L34" i="33"/>
  <c r="N34" i="33"/>
  <c r="L79" i="33"/>
  <c r="L105" i="33"/>
  <c r="J280" i="30"/>
  <c r="L280" i="30"/>
  <c r="J252" i="30"/>
  <c r="H232" i="30"/>
  <c r="O212" i="30"/>
  <c r="N212" i="30"/>
  <c r="L284" i="30"/>
  <c r="F273" i="30"/>
  <c r="H273" i="30"/>
  <c r="J285" i="30"/>
  <c r="J255" i="30"/>
  <c r="L255" i="30"/>
  <c r="F229" i="30"/>
  <c r="H229" i="30"/>
  <c r="J211" i="30"/>
  <c r="L211" i="30"/>
  <c r="O33" i="31"/>
  <c r="N33" i="31"/>
  <c r="O81" i="31"/>
  <c r="N81" i="31"/>
  <c r="F164" i="30"/>
  <c r="O164" i="30"/>
  <c r="J144" i="30"/>
  <c r="L144" i="30"/>
  <c r="H124" i="30"/>
  <c r="J124" i="30"/>
  <c r="L173" i="30"/>
  <c r="F153" i="30"/>
  <c r="N143" i="30"/>
  <c r="O143" i="30"/>
  <c r="L168" i="30"/>
  <c r="L148" i="30"/>
  <c r="J120" i="30"/>
  <c r="H105" i="31"/>
  <c r="J105" i="31"/>
  <c r="H39" i="31"/>
  <c r="H82" i="31"/>
  <c r="H38" i="31"/>
  <c r="H81" i="31"/>
  <c r="J81" i="31"/>
  <c r="H98" i="31"/>
  <c r="L165" i="30"/>
  <c r="J172" i="30"/>
  <c r="F149" i="30"/>
  <c r="J131" i="30"/>
  <c r="L121" i="30"/>
  <c r="O101" i="33"/>
  <c r="N101" i="33"/>
  <c r="O14" i="33"/>
  <c r="N14" i="33"/>
  <c r="L189" i="30"/>
  <c r="L56" i="30"/>
  <c r="N56" i="30"/>
  <c r="J75" i="30"/>
  <c r="L75" i="30"/>
  <c r="L53" i="30"/>
  <c r="N53" i="30"/>
  <c r="N77" i="30"/>
  <c r="O77" i="30"/>
  <c r="H197" i="30"/>
  <c r="H189" i="30"/>
  <c r="L195" i="30"/>
  <c r="L192" i="30"/>
  <c r="H190" i="30"/>
  <c r="H195" i="30"/>
  <c r="L77" i="30"/>
  <c r="J79" i="30"/>
  <c r="F196" i="30"/>
  <c r="J61" i="30"/>
  <c r="L61" i="30"/>
  <c r="O79" i="30"/>
  <c r="F76" i="30"/>
  <c r="F60" i="30"/>
  <c r="F83" i="30"/>
  <c r="M100" i="28"/>
  <c r="L100" i="28"/>
  <c r="K100" i="28"/>
  <c r="J100" i="28"/>
  <c r="I100" i="28"/>
  <c r="C132" i="28"/>
  <c r="J80" i="28"/>
  <c r="L80" i="28"/>
  <c r="L54" i="28"/>
  <c r="K54" i="28"/>
  <c r="J54" i="28"/>
  <c r="I54" i="28"/>
  <c r="H62" i="28"/>
  <c r="M54" i="28"/>
  <c r="L19" i="28"/>
  <c r="J19" i="28"/>
  <c r="L45" i="28"/>
  <c r="K45" i="28"/>
  <c r="J45" i="28"/>
  <c r="M45" i="28"/>
  <c r="I45" i="28"/>
  <c r="I46" i="28"/>
  <c r="K46" i="28"/>
  <c r="M46" i="28"/>
  <c r="L46" i="28"/>
  <c r="J46" i="28"/>
  <c r="D76" i="28"/>
  <c r="O36" i="25"/>
  <c r="N36" i="25"/>
  <c r="F126" i="24"/>
  <c r="H126" i="24"/>
  <c r="F32" i="25"/>
  <c r="L210" i="24"/>
  <c r="H188" i="24"/>
  <c r="H186" i="24"/>
  <c r="L127" i="24"/>
  <c r="H234" i="24"/>
  <c r="J83" i="24"/>
  <c r="L83" i="24"/>
  <c r="P59" i="19"/>
  <c r="H30" i="19"/>
  <c r="X150" i="19"/>
  <c r="W149" i="19"/>
  <c r="P140" i="19"/>
  <c r="H130" i="19"/>
  <c r="X59" i="19"/>
  <c r="X130" i="19"/>
  <c r="L73" i="17"/>
  <c r="J73" i="17"/>
  <c r="G77" i="17"/>
  <c r="H54" i="10"/>
  <c r="J54" i="10"/>
  <c r="N78" i="10"/>
  <c r="O78" i="10"/>
  <c r="W11" i="12"/>
  <c r="L105" i="10"/>
  <c r="O57" i="10"/>
  <c r="N57" i="10"/>
  <c r="F40" i="10"/>
  <c r="L21" i="10"/>
  <c r="L43" i="13"/>
  <c r="K43" i="13"/>
  <c r="J43" i="13"/>
  <c r="I43" i="13"/>
  <c r="M43" i="13"/>
  <c r="D20" i="13"/>
  <c r="W12" i="12"/>
  <c r="O100" i="10"/>
  <c r="L62" i="10"/>
  <c r="O54" i="10"/>
  <c r="F54" i="10"/>
  <c r="F35" i="10"/>
  <c r="O35" i="10"/>
  <c r="F14" i="10"/>
  <c r="M31" i="13"/>
  <c r="L31" i="13"/>
  <c r="K31" i="13"/>
  <c r="J31" i="13"/>
  <c r="I31" i="13"/>
  <c r="M95" i="13"/>
  <c r="L95" i="13"/>
  <c r="J95" i="13"/>
  <c r="I95" i="13"/>
  <c r="K95" i="13"/>
  <c r="M64" i="13"/>
  <c r="L64" i="13"/>
  <c r="K64" i="13"/>
  <c r="I64" i="13"/>
  <c r="J64" i="13"/>
  <c r="M141" i="13"/>
  <c r="L141" i="13"/>
  <c r="K141" i="13"/>
  <c r="I141" i="13"/>
  <c r="J141" i="13"/>
  <c r="L101" i="13"/>
  <c r="K101" i="13"/>
  <c r="J101" i="13"/>
  <c r="M101" i="13"/>
  <c r="I101" i="13"/>
  <c r="J73" i="13"/>
  <c r="I73" i="13"/>
  <c r="M73" i="13"/>
  <c r="L73" i="13"/>
  <c r="K73" i="13"/>
  <c r="J151" i="13"/>
  <c r="I151" i="13"/>
  <c r="M151" i="13"/>
  <c r="L151" i="13"/>
  <c r="K151" i="13"/>
  <c r="I120" i="13"/>
  <c r="M120" i="13"/>
  <c r="L120" i="13"/>
  <c r="K120" i="13"/>
  <c r="J120" i="13"/>
  <c r="L88" i="13"/>
  <c r="K88" i="13"/>
  <c r="J88" i="13"/>
  <c r="M88" i="13"/>
  <c r="I88" i="13"/>
  <c r="L157" i="13"/>
  <c r="K157" i="13"/>
  <c r="J157" i="13"/>
  <c r="M157" i="13"/>
  <c r="I157" i="13"/>
  <c r="F53" i="12"/>
  <c r="O55" i="10"/>
  <c r="N55" i="10"/>
  <c r="O36" i="10"/>
  <c r="N36" i="10"/>
  <c r="F17" i="10"/>
  <c r="X48" i="12"/>
  <c r="V48" i="12"/>
  <c r="U48" i="12"/>
  <c r="X52" i="12"/>
  <c r="H101" i="10"/>
  <c r="H14" i="10"/>
  <c r="J14" i="10"/>
  <c r="H19" i="10"/>
  <c r="J19" i="10"/>
  <c r="O165" i="8"/>
  <c r="N165" i="8"/>
  <c r="L175" i="8"/>
  <c r="L172" i="8"/>
  <c r="L169" i="8"/>
  <c r="N81" i="8"/>
  <c r="O81" i="8"/>
  <c r="M27" i="6"/>
  <c r="L27" i="6"/>
  <c r="K27" i="6"/>
  <c r="J27" i="6"/>
  <c r="I27" i="6"/>
  <c r="W17" i="6"/>
  <c r="V17" i="6"/>
  <c r="U17" i="6"/>
  <c r="S17" i="6"/>
  <c r="T17" i="6"/>
  <c r="W19" i="6"/>
  <c r="D54" i="12"/>
  <c r="F109" i="10"/>
  <c r="F105" i="10"/>
  <c r="H105" i="10"/>
  <c r="F252" i="8"/>
  <c r="F190" i="8"/>
  <c r="F149" i="8"/>
  <c r="L79" i="8"/>
  <c r="N79" i="8"/>
  <c r="F57" i="8"/>
  <c r="H57" i="8"/>
  <c r="F107" i="8"/>
  <c r="H107" i="8"/>
  <c r="F195" i="8"/>
  <c r="F283" i="8"/>
  <c r="F258" i="8"/>
  <c r="F167" i="8"/>
  <c r="F255" i="8"/>
  <c r="F191" i="8"/>
  <c r="F130" i="8"/>
  <c r="F218" i="8"/>
  <c r="H218" i="8"/>
  <c r="S20" i="6"/>
  <c r="W20" i="6"/>
  <c r="V20" i="6"/>
  <c r="T20" i="6"/>
  <c r="U20" i="6"/>
  <c r="S21" i="5"/>
  <c r="W21" i="5"/>
  <c r="V21" i="5"/>
  <c r="T21" i="5"/>
  <c r="U21" i="5"/>
  <c r="I187" i="3"/>
  <c r="N176" i="3"/>
  <c r="M176" i="3"/>
  <c r="J176" i="3"/>
  <c r="L176" i="3"/>
  <c r="K176" i="3"/>
  <c r="N160" i="3"/>
  <c r="M160" i="3"/>
  <c r="J160" i="3"/>
  <c r="L160" i="3"/>
  <c r="K160" i="3"/>
  <c r="I193" i="3"/>
  <c r="L14" i="12"/>
  <c r="K14" i="12"/>
  <c r="L42" i="12"/>
  <c r="K42" i="12"/>
  <c r="O253" i="8"/>
  <c r="N253" i="8"/>
  <c r="L263" i="8"/>
  <c r="L260" i="8"/>
  <c r="L257" i="8"/>
  <c r="O208" i="8"/>
  <c r="J218" i="8"/>
  <c r="L218" i="8"/>
  <c r="J215" i="8"/>
  <c r="H211" i="8"/>
  <c r="H208" i="8"/>
  <c r="J208" i="8"/>
  <c r="F185" i="8"/>
  <c r="J84" i="8"/>
  <c r="L54" i="8"/>
  <c r="T12" i="6"/>
  <c r="S12" i="6"/>
  <c r="W12" i="6"/>
  <c r="V12" i="6"/>
  <c r="U12" i="6"/>
  <c r="W16" i="6"/>
  <c r="T32" i="5"/>
  <c r="S32" i="5"/>
  <c r="W32" i="5"/>
  <c r="V32" i="5"/>
  <c r="U32" i="5"/>
  <c r="O207" i="8"/>
  <c r="N207" i="8"/>
  <c r="O142" i="8"/>
  <c r="J152" i="8"/>
  <c r="L152" i="8"/>
  <c r="J149" i="8"/>
  <c r="H145" i="8"/>
  <c r="H142" i="8"/>
  <c r="F119" i="8"/>
  <c r="L65" i="8"/>
  <c r="U50" i="6"/>
  <c r="T50" i="6"/>
  <c r="S50" i="6"/>
  <c r="W50" i="6"/>
  <c r="V50" i="6"/>
  <c r="K28" i="6"/>
  <c r="J28" i="6"/>
  <c r="I28" i="6"/>
  <c r="L28" i="6"/>
  <c r="M28" i="6"/>
  <c r="F85" i="10"/>
  <c r="L166" i="8"/>
  <c r="J82" i="8"/>
  <c r="F81" i="8"/>
  <c r="F87" i="8"/>
  <c r="F31" i="8"/>
  <c r="H31" i="8"/>
  <c r="L12" i="6"/>
  <c r="K12" i="6"/>
  <c r="J12" i="6"/>
  <c r="I12" i="6"/>
  <c r="M12" i="6"/>
  <c r="M13" i="6"/>
  <c r="V38" i="5"/>
  <c r="U38" i="5"/>
  <c r="T38" i="5"/>
  <c r="S38" i="5"/>
  <c r="W38" i="5"/>
  <c r="F189" i="3"/>
  <c r="X15" i="12"/>
  <c r="V15" i="12"/>
  <c r="U15" i="12"/>
  <c r="X47" i="12"/>
  <c r="V47" i="12"/>
  <c r="U47" i="12"/>
  <c r="V18" i="12"/>
  <c r="U18" i="12"/>
  <c r="X18" i="12"/>
  <c r="V50" i="12"/>
  <c r="U50" i="12"/>
  <c r="X50" i="12"/>
  <c r="U25" i="12"/>
  <c r="X25" i="12"/>
  <c r="V25" i="12"/>
  <c r="U57" i="12"/>
  <c r="X57" i="12"/>
  <c r="V57" i="12"/>
  <c r="F84" i="10"/>
  <c r="O9" i="10"/>
  <c r="N9" i="10"/>
  <c r="L193" i="8"/>
  <c r="L190" i="8"/>
  <c r="N190" i="8"/>
  <c r="H166" i="8"/>
  <c r="F61" i="8"/>
  <c r="H61" i="8"/>
  <c r="W48" i="6"/>
  <c r="V48" i="6"/>
  <c r="U48" i="6"/>
  <c r="T48" i="6"/>
  <c r="S48" i="6"/>
  <c r="W51" i="6"/>
  <c r="W49" i="6"/>
  <c r="M26" i="6"/>
  <c r="L26" i="6"/>
  <c r="K26" i="6"/>
  <c r="J26" i="6"/>
  <c r="I26" i="6"/>
  <c r="W41" i="5"/>
  <c r="V41" i="5"/>
  <c r="U41" i="5"/>
  <c r="T41" i="5"/>
  <c r="S41" i="5"/>
  <c r="W17" i="5"/>
  <c r="V17" i="5"/>
  <c r="U17" i="5"/>
  <c r="T17" i="5"/>
  <c r="S17" i="5"/>
  <c r="W19" i="5"/>
  <c r="W18" i="5"/>
  <c r="W20" i="5"/>
  <c r="E187" i="3"/>
  <c r="O124" i="8"/>
  <c r="N124" i="8"/>
  <c r="M30" i="5"/>
  <c r="L30" i="5"/>
  <c r="K30" i="5"/>
  <c r="J30" i="5"/>
  <c r="I30" i="5"/>
  <c r="S9" i="5"/>
  <c r="U9" i="5"/>
  <c r="U19" i="5"/>
  <c r="S19" i="5"/>
  <c r="U15" i="5"/>
  <c r="S15" i="5"/>
  <c r="U39" i="5"/>
  <c r="S39" i="5"/>
  <c r="M141" i="3"/>
  <c r="L141" i="3"/>
  <c r="J34" i="2"/>
  <c r="K34" i="2"/>
  <c r="J128" i="8"/>
  <c r="L130" i="8"/>
  <c r="O119" i="8"/>
  <c r="N119" i="8"/>
  <c r="L127" i="8"/>
  <c r="L124" i="8"/>
  <c r="L63" i="2"/>
  <c r="M63" i="2"/>
  <c r="F90" i="13"/>
  <c r="F160" i="13"/>
  <c r="L51" i="6"/>
  <c r="J51" i="6"/>
  <c r="L29" i="6"/>
  <c r="J29" i="6"/>
  <c r="J42" i="10"/>
  <c r="L17" i="5"/>
  <c r="J17" i="5"/>
  <c r="G190" i="3"/>
  <c r="J24" i="2"/>
  <c r="K24" i="2"/>
  <c r="S20" i="5"/>
  <c r="U20" i="5"/>
  <c r="L66" i="2"/>
  <c r="M66" i="2"/>
  <c r="G18" i="2"/>
  <c r="N57" i="8"/>
  <c r="O57" i="8"/>
  <c r="G20" i="13"/>
  <c r="K12" i="13"/>
  <c r="I12" i="13"/>
  <c r="I113" i="13"/>
  <c r="K113" i="13"/>
  <c r="G160" i="13"/>
  <c r="V16" i="12"/>
  <c r="U16" i="12"/>
  <c r="G191" i="3"/>
  <c r="M142" i="3"/>
  <c r="L142" i="3"/>
  <c r="L280" i="8"/>
  <c r="O274" i="8"/>
  <c r="N274" i="8"/>
  <c r="J279" i="8"/>
  <c r="J276" i="8"/>
  <c r="J273" i="8"/>
  <c r="H283" i="8"/>
  <c r="J233" i="8"/>
  <c r="L232" i="8"/>
  <c r="J240" i="8"/>
  <c r="J237" i="8"/>
  <c r="H233" i="8"/>
  <c r="H230" i="8"/>
  <c r="M35" i="5"/>
  <c r="L35" i="5"/>
  <c r="K35" i="5"/>
  <c r="J35" i="5"/>
  <c r="I35" i="5"/>
  <c r="L48" i="5"/>
  <c r="K48" i="5"/>
  <c r="J48" i="5"/>
  <c r="I48" i="5"/>
  <c r="M48" i="5"/>
  <c r="M49" i="5"/>
  <c r="J18" i="5"/>
  <c r="I18" i="5"/>
  <c r="M18" i="5"/>
  <c r="K18" i="5"/>
  <c r="L18" i="5"/>
  <c r="I39" i="5"/>
  <c r="M39" i="5"/>
  <c r="L39" i="5"/>
  <c r="K39" i="5"/>
  <c r="J39" i="5"/>
  <c r="M41" i="5"/>
  <c r="K73" i="2"/>
  <c r="J73" i="2"/>
  <c r="M95" i="28"/>
  <c r="L95" i="28"/>
  <c r="K95" i="28"/>
  <c r="J95" i="28"/>
  <c r="I95" i="28"/>
  <c r="M109" i="28"/>
  <c r="K109" i="28"/>
  <c r="J109" i="28"/>
  <c r="I109" i="28"/>
  <c r="L109" i="28"/>
  <c r="J86" i="28"/>
  <c r="I86" i="28"/>
  <c r="L86" i="28"/>
  <c r="K86" i="28"/>
  <c r="M86" i="28"/>
  <c r="I55" i="28"/>
  <c r="K55" i="28"/>
  <c r="M55" i="28"/>
  <c r="J55" i="28"/>
  <c r="L55" i="28"/>
  <c r="L124" i="28"/>
  <c r="K124" i="28"/>
  <c r="I124" i="28"/>
  <c r="M124" i="28"/>
  <c r="H132" i="28"/>
  <c r="J124" i="28"/>
  <c r="M84" i="28"/>
  <c r="J84" i="28"/>
  <c r="K84" i="28"/>
  <c r="L84" i="28"/>
  <c r="I84" i="28"/>
  <c r="M143" i="28"/>
  <c r="K143" i="28"/>
  <c r="I143" i="28"/>
  <c r="L143" i="28"/>
  <c r="J143" i="28"/>
  <c r="I125" i="28"/>
  <c r="K125" i="28"/>
  <c r="L125" i="28"/>
  <c r="J125" i="28"/>
  <c r="M125" i="28"/>
  <c r="I120" i="28"/>
  <c r="K120" i="28"/>
  <c r="J120" i="28"/>
  <c r="M120" i="28"/>
  <c r="L120" i="28"/>
  <c r="H82" i="30"/>
  <c r="J82" i="30"/>
  <c r="H81" i="30"/>
  <c r="M31" i="28"/>
  <c r="L31" i="28"/>
  <c r="K31" i="28"/>
  <c r="J31" i="28"/>
  <c r="I31" i="28"/>
  <c r="J70" i="28"/>
  <c r="L70" i="28"/>
  <c r="E160" i="28"/>
  <c r="G48" i="28"/>
  <c r="K139" i="28"/>
  <c r="I139" i="28"/>
  <c r="F118" i="28"/>
  <c r="F48" i="28"/>
  <c r="F146" i="28"/>
  <c r="D34" i="28"/>
  <c r="F65" i="25"/>
  <c r="F86" i="25"/>
  <c r="F98" i="25"/>
  <c r="F166" i="24"/>
  <c r="O79" i="25"/>
  <c r="F79" i="25"/>
  <c r="L33" i="25"/>
  <c r="N33" i="25"/>
  <c r="F147" i="24"/>
  <c r="L63" i="25"/>
  <c r="F36" i="25"/>
  <c r="O75" i="25"/>
  <c r="N75" i="25"/>
  <c r="L61" i="25"/>
  <c r="L34" i="25"/>
  <c r="L107" i="25"/>
  <c r="O54" i="25"/>
  <c r="N54" i="25"/>
  <c r="F209" i="24"/>
  <c r="F121" i="24"/>
  <c r="L59" i="25"/>
  <c r="F263" i="24"/>
  <c r="L214" i="24"/>
  <c r="J213" i="24"/>
  <c r="J210" i="24"/>
  <c r="J207" i="24"/>
  <c r="J212" i="24"/>
  <c r="J217" i="24"/>
  <c r="L212" i="24"/>
  <c r="L55" i="24"/>
  <c r="N55" i="24"/>
  <c r="F193" i="24"/>
  <c r="O142" i="24"/>
  <c r="N142" i="24"/>
  <c r="L79" i="24"/>
  <c r="N79" i="24"/>
  <c r="F56" i="24"/>
  <c r="H56" i="24"/>
  <c r="H255" i="24"/>
  <c r="O259" i="24"/>
  <c r="N259" i="24"/>
  <c r="F256" i="24"/>
  <c r="H259" i="24"/>
  <c r="H147" i="24"/>
  <c r="F40" i="24"/>
  <c r="H40" i="24"/>
  <c r="O190" i="24"/>
  <c r="N190" i="24"/>
  <c r="J196" i="24"/>
  <c r="L191" i="24"/>
  <c r="L196" i="24"/>
  <c r="O188" i="24"/>
  <c r="N188" i="24"/>
  <c r="L170" i="24"/>
  <c r="J169" i="24"/>
  <c r="J166" i="24"/>
  <c r="J163" i="24"/>
  <c r="H167" i="24"/>
  <c r="O146" i="24"/>
  <c r="N146" i="24"/>
  <c r="J152" i="24"/>
  <c r="L147" i="24"/>
  <c r="J143" i="24"/>
  <c r="H153" i="24"/>
  <c r="H119" i="24"/>
  <c r="O123" i="24"/>
  <c r="N123" i="24"/>
  <c r="J129" i="24"/>
  <c r="L129" i="24"/>
  <c r="L124" i="24"/>
  <c r="L64" i="24"/>
  <c r="O119" i="24"/>
  <c r="N119" i="24"/>
  <c r="F57" i="24"/>
  <c r="H57" i="24"/>
  <c r="J230" i="24"/>
  <c r="H240" i="24"/>
  <c r="F233" i="24"/>
  <c r="F238" i="24"/>
  <c r="H238" i="24"/>
  <c r="L54" i="24"/>
  <c r="N54" i="24"/>
  <c r="J153" i="24"/>
  <c r="L121" i="24"/>
  <c r="L57" i="24"/>
  <c r="N57" i="24"/>
  <c r="O53" i="24"/>
  <c r="O58" i="24"/>
  <c r="F58" i="24"/>
  <c r="Y18" i="22"/>
  <c r="AB18" i="22"/>
  <c r="AA18" i="22"/>
  <c r="Z18" i="22"/>
  <c r="X18" i="22"/>
  <c r="AA20" i="22"/>
  <c r="AB20" i="22"/>
  <c r="Z20" i="22"/>
  <c r="Y20" i="22"/>
  <c r="X20" i="22"/>
  <c r="F79" i="24"/>
  <c r="F105" i="24"/>
  <c r="H105" i="24"/>
  <c r="F104" i="24"/>
  <c r="H104" i="24"/>
  <c r="H59" i="19"/>
  <c r="P54" i="19"/>
  <c r="X48" i="19"/>
  <c r="H46" i="19"/>
  <c r="P43" i="19"/>
  <c r="X40" i="19"/>
  <c r="G37" i="19"/>
  <c r="H38" i="19"/>
  <c r="P32" i="19"/>
  <c r="X29" i="19"/>
  <c r="G35" i="19"/>
  <c r="H27" i="19"/>
  <c r="O23" i="19"/>
  <c r="P24" i="19"/>
  <c r="X18" i="19"/>
  <c r="H16" i="19"/>
  <c r="O21" i="19"/>
  <c r="P13" i="19"/>
  <c r="W9" i="19"/>
  <c r="X10" i="19"/>
  <c r="X153" i="19"/>
  <c r="W161" i="19"/>
  <c r="X154" i="19"/>
  <c r="X155" i="19"/>
  <c r="X76" i="19"/>
  <c r="X87" i="19"/>
  <c r="X98" i="19"/>
  <c r="X109" i="19"/>
  <c r="X117" i="19"/>
  <c r="P143" i="19"/>
  <c r="P144" i="19"/>
  <c r="P150" i="19"/>
  <c r="O149" i="19"/>
  <c r="P75" i="19"/>
  <c r="P86" i="19"/>
  <c r="O105" i="19"/>
  <c r="P97" i="19"/>
  <c r="O107" i="19"/>
  <c r="P108" i="19"/>
  <c r="P116" i="19"/>
  <c r="H138" i="19"/>
  <c r="H139" i="19"/>
  <c r="G147" i="19"/>
  <c r="H140" i="19"/>
  <c r="H74" i="19"/>
  <c r="H85" i="19"/>
  <c r="H96" i="19"/>
  <c r="H104" i="19"/>
  <c r="H115" i="19"/>
  <c r="X139" i="19"/>
  <c r="W147" i="19"/>
  <c r="F51" i="19"/>
  <c r="F49" i="19"/>
  <c r="N37" i="19"/>
  <c r="N35" i="19"/>
  <c r="V23" i="19"/>
  <c r="V21" i="19"/>
  <c r="X126" i="19"/>
  <c r="P155" i="19"/>
  <c r="F77" i="19"/>
  <c r="F79" i="19"/>
  <c r="P66" i="19"/>
  <c r="O65" i="19"/>
  <c r="G77" i="19"/>
  <c r="H69" i="19"/>
  <c r="O77" i="19"/>
  <c r="P69" i="19"/>
  <c r="P61" i="19"/>
  <c r="M104" i="17"/>
  <c r="L104" i="17"/>
  <c r="K104" i="17"/>
  <c r="J104" i="17"/>
  <c r="I104" i="17"/>
  <c r="D65" i="17"/>
  <c r="Y17" i="17"/>
  <c r="W17" i="17"/>
  <c r="D105" i="17"/>
  <c r="D93" i="17"/>
  <c r="I58" i="17"/>
  <c r="M58" i="17"/>
  <c r="L58" i="17"/>
  <c r="J58" i="17"/>
  <c r="K58" i="17"/>
  <c r="T21" i="17"/>
  <c r="F161" i="17"/>
  <c r="K112" i="17"/>
  <c r="J112" i="17"/>
  <c r="I112" i="17"/>
  <c r="M112" i="17"/>
  <c r="L112" i="17"/>
  <c r="H119" i="17"/>
  <c r="K95" i="17"/>
  <c r="J95" i="17"/>
  <c r="I95" i="17"/>
  <c r="M95" i="17"/>
  <c r="L95" i="17"/>
  <c r="E77" i="17"/>
  <c r="K52" i="17"/>
  <c r="J52" i="17"/>
  <c r="L52" i="17"/>
  <c r="I52" i="17"/>
  <c r="H51" i="17"/>
  <c r="M52" i="17"/>
  <c r="T9" i="17"/>
  <c r="L143" i="17"/>
  <c r="K143" i="17"/>
  <c r="J143" i="17"/>
  <c r="I143" i="17"/>
  <c r="M143" i="17"/>
  <c r="L83" i="17"/>
  <c r="K83" i="17"/>
  <c r="I83" i="17"/>
  <c r="H91" i="17"/>
  <c r="M83" i="17"/>
  <c r="J83" i="17"/>
  <c r="D135" i="17"/>
  <c r="M54" i="17"/>
  <c r="L54" i="17"/>
  <c r="J54" i="17"/>
  <c r="I54" i="17"/>
  <c r="K54" i="17"/>
  <c r="Z12" i="17"/>
  <c r="X12" i="17"/>
  <c r="W12" i="17"/>
  <c r="Y12" i="17"/>
  <c r="W10" i="15"/>
  <c r="Y10" i="15"/>
  <c r="T12" i="14"/>
  <c r="G63" i="17"/>
  <c r="I55" i="17"/>
  <c r="K55" i="17"/>
  <c r="K141" i="17"/>
  <c r="I141" i="17"/>
  <c r="K90" i="17"/>
  <c r="I90" i="17"/>
  <c r="W19" i="15"/>
  <c r="Y19" i="15"/>
  <c r="R21" i="16"/>
  <c r="V15" i="14"/>
  <c r="U15" i="14"/>
  <c r="T15" i="14"/>
  <c r="S23" i="14"/>
  <c r="AA9" i="15"/>
  <c r="Z9" i="15"/>
  <c r="Y9" i="15"/>
  <c r="X9" i="15"/>
  <c r="W9" i="15"/>
  <c r="AA20" i="15"/>
  <c r="AA15" i="15"/>
  <c r="AA14" i="15"/>
  <c r="AA16" i="15"/>
  <c r="AA18" i="15"/>
  <c r="AA10" i="15"/>
  <c r="AA12" i="15"/>
  <c r="AA19" i="15"/>
  <c r="AA11" i="15"/>
  <c r="C63" i="17"/>
  <c r="AA12" i="16"/>
  <c r="Z12" i="16"/>
  <c r="Y12" i="16"/>
  <c r="X12" i="16"/>
  <c r="W12" i="16"/>
  <c r="P23" i="14"/>
  <c r="M100" i="13"/>
  <c r="K100" i="13"/>
  <c r="J100" i="13"/>
  <c r="I100" i="13"/>
  <c r="L100" i="13"/>
  <c r="L148" i="13"/>
  <c r="J148" i="13"/>
  <c r="E76" i="13"/>
  <c r="E146" i="13"/>
  <c r="F104" i="10"/>
  <c r="F77" i="10"/>
  <c r="O77" i="10"/>
  <c r="L31" i="10"/>
  <c r="N31" i="10"/>
  <c r="K122" i="13"/>
  <c r="J122" i="13"/>
  <c r="I122" i="13"/>
  <c r="M122" i="13"/>
  <c r="L122" i="13"/>
  <c r="L45" i="13"/>
  <c r="J45" i="13"/>
  <c r="I27" i="13"/>
  <c r="M27" i="13"/>
  <c r="L27" i="13"/>
  <c r="K27" i="13"/>
  <c r="J27" i="13"/>
  <c r="W52" i="12"/>
  <c r="W44" i="12"/>
  <c r="W36" i="12"/>
  <c r="W28" i="12"/>
  <c r="W20" i="12"/>
  <c r="A14" i="12"/>
  <c r="J14" i="12"/>
  <c r="I14" i="12"/>
  <c r="J109" i="10"/>
  <c r="L109" i="10"/>
  <c r="N97" i="10"/>
  <c r="O97" i="10"/>
  <c r="L42" i="10"/>
  <c r="K61" i="13"/>
  <c r="J61" i="13"/>
  <c r="I61" i="13"/>
  <c r="M61" i="13"/>
  <c r="L61" i="13"/>
  <c r="L9" i="13"/>
  <c r="J9" i="13"/>
  <c r="K52" i="12"/>
  <c r="J52" i="12"/>
  <c r="I52" i="12"/>
  <c r="N52" i="12"/>
  <c r="M52" i="12"/>
  <c r="L52" i="12"/>
  <c r="K44" i="12"/>
  <c r="J44" i="12"/>
  <c r="I44" i="12"/>
  <c r="N44" i="12"/>
  <c r="L44" i="12"/>
  <c r="M44" i="12"/>
  <c r="N46" i="12"/>
  <c r="K36" i="12"/>
  <c r="J36" i="12"/>
  <c r="I36" i="12"/>
  <c r="N36" i="12"/>
  <c r="M36" i="12"/>
  <c r="L36" i="12"/>
  <c r="K28" i="12"/>
  <c r="J28" i="12"/>
  <c r="I28" i="12"/>
  <c r="N28" i="12"/>
  <c r="L28" i="12"/>
  <c r="M28" i="12"/>
  <c r="K20" i="12"/>
  <c r="J20" i="12"/>
  <c r="I20" i="12"/>
  <c r="N20" i="12"/>
  <c r="M20" i="12"/>
  <c r="L20" i="12"/>
  <c r="F57" i="10"/>
  <c r="H57" i="10"/>
  <c r="F21" i="10"/>
  <c r="M152" i="13"/>
  <c r="K152" i="13"/>
  <c r="J152" i="13"/>
  <c r="I152" i="13"/>
  <c r="L152" i="13"/>
  <c r="H160" i="13"/>
  <c r="M83" i="13"/>
  <c r="K83" i="13"/>
  <c r="J83" i="13"/>
  <c r="I83" i="13"/>
  <c r="L83" i="13"/>
  <c r="U20" i="13"/>
  <c r="O98" i="10"/>
  <c r="N98" i="10"/>
  <c r="O79" i="10"/>
  <c r="N79" i="10"/>
  <c r="F62" i="10"/>
  <c r="L43" i="10"/>
  <c r="O33" i="10"/>
  <c r="N33" i="10"/>
  <c r="M103" i="13"/>
  <c r="L103" i="13"/>
  <c r="J103" i="13"/>
  <c r="I103" i="13"/>
  <c r="K103" i="13"/>
  <c r="M72" i="13"/>
  <c r="L72" i="13"/>
  <c r="K72" i="13"/>
  <c r="I72" i="13"/>
  <c r="J72" i="13"/>
  <c r="M150" i="13"/>
  <c r="L150" i="13"/>
  <c r="K150" i="13"/>
  <c r="I150" i="13"/>
  <c r="J150" i="13"/>
  <c r="L110" i="13"/>
  <c r="K110" i="13"/>
  <c r="J110" i="13"/>
  <c r="H118" i="13"/>
  <c r="M110" i="13"/>
  <c r="I110" i="13"/>
  <c r="J82" i="13"/>
  <c r="I82" i="13"/>
  <c r="H90" i="13"/>
  <c r="M82" i="13"/>
  <c r="L82" i="13"/>
  <c r="K82" i="13"/>
  <c r="J159" i="13"/>
  <c r="I159" i="13"/>
  <c r="M159" i="13"/>
  <c r="L159" i="13"/>
  <c r="K159" i="13"/>
  <c r="I128" i="13"/>
  <c r="M128" i="13"/>
  <c r="L128" i="13"/>
  <c r="K128" i="13"/>
  <c r="J128" i="13"/>
  <c r="L97" i="13"/>
  <c r="K97" i="13"/>
  <c r="J97" i="13"/>
  <c r="I97" i="13"/>
  <c r="M97" i="13"/>
  <c r="W46" i="12"/>
  <c r="W38" i="12"/>
  <c r="W30" i="12"/>
  <c r="W22" i="12"/>
  <c r="W13" i="12"/>
  <c r="O101" i="10"/>
  <c r="N101" i="10"/>
  <c r="F55" i="10"/>
  <c r="F36" i="10"/>
  <c r="H109" i="10"/>
  <c r="H15" i="10"/>
  <c r="H16" i="10"/>
  <c r="J16" i="10"/>
  <c r="J174" i="8"/>
  <c r="J171" i="8"/>
  <c r="H167" i="8"/>
  <c r="H164" i="8"/>
  <c r="J164" i="8"/>
  <c r="F141" i="8"/>
  <c r="L64" i="8"/>
  <c r="K40" i="6"/>
  <c r="I40" i="6"/>
  <c r="W25" i="6"/>
  <c r="V25" i="6"/>
  <c r="U25" i="6"/>
  <c r="S25" i="6"/>
  <c r="T25" i="6"/>
  <c r="W27" i="6"/>
  <c r="W42" i="5"/>
  <c r="V42" i="5"/>
  <c r="U42" i="5"/>
  <c r="T42" i="5"/>
  <c r="S42" i="5"/>
  <c r="F98" i="10"/>
  <c r="F102" i="10"/>
  <c r="F234" i="8"/>
  <c r="L188" i="8"/>
  <c r="J142" i="8"/>
  <c r="L76" i="8"/>
  <c r="N76" i="8"/>
  <c r="H55" i="8"/>
  <c r="J55" i="8"/>
  <c r="F121" i="8"/>
  <c r="F209" i="8"/>
  <c r="F104" i="8"/>
  <c r="H104" i="8"/>
  <c r="F280" i="8"/>
  <c r="F175" i="8"/>
  <c r="F263" i="8"/>
  <c r="F213" i="8"/>
  <c r="H213" i="8"/>
  <c r="F144" i="8"/>
  <c r="H144" i="8"/>
  <c r="F232" i="8"/>
  <c r="K51" i="6"/>
  <c r="I51" i="6"/>
  <c r="S45" i="5"/>
  <c r="W45" i="5"/>
  <c r="V45" i="5"/>
  <c r="T45" i="5"/>
  <c r="U45" i="5"/>
  <c r="M213" i="3"/>
  <c r="L213" i="3"/>
  <c r="M174" i="3"/>
  <c r="L174" i="3"/>
  <c r="M158" i="3"/>
  <c r="L158" i="3"/>
  <c r="L13" i="12"/>
  <c r="K13" i="12"/>
  <c r="K46" i="12"/>
  <c r="L46" i="12"/>
  <c r="O252" i="8"/>
  <c r="J262" i="8"/>
  <c r="L262" i="8"/>
  <c r="J259" i="8"/>
  <c r="H255" i="8"/>
  <c r="H252" i="8"/>
  <c r="J252" i="8"/>
  <c r="F229" i="8"/>
  <c r="L211" i="8"/>
  <c r="L208" i="8"/>
  <c r="N208" i="8"/>
  <c r="N213" i="8"/>
  <c r="O213" i="8"/>
  <c r="O210" i="8"/>
  <c r="N210" i="8"/>
  <c r="L173" i="8"/>
  <c r="J81" i="8"/>
  <c r="L81" i="8"/>
  <c r="J41" i="6"/>
  <c r="I41" i="6"/>
  <c r="M41" i="6"/>
  <c r="L41" i="6"/>
  <c r="K41" i="6"/>
  <c r="T31" i="6"/>
  <c r="S31" i="6"/>
  <c r="W31" i="6"/>
  <c r="U31" i="6"/>
  <c r="V31" i="6"/>
  <c r="H196" i="8"/>
  <c r="L145" i="8"/>
  <c r="L142" i="8"/>
  <c r="N142" i="8"/>
  <c r="N147" i="8"/>
  <c r="O147" i="8"/>
  <c r="O144" i="8"/>
  <c r="N144" i="8"/>
  <c r="F63" i="8"/>
  <c r="U26" i="6"/>
  <c r="T26" i="6"/>
  <c r="S26" i="6"/>
  <c r="V26" i="6"/>
  <c r="W26" i="6"/>
  <c r="X56" i="12"/>
  <c r="V56" i="12"/>
  <c r="U56" i="12"/>
  <c r="H18" i="10"/>
  <c r="J212" i="8"/>
  <c r="H64" i="8"/>
  <c r="J64" i="8"/>
  <c r="J54" i="8"/>
  <c r="F20" i="8"/>
  <c r="H20" i="8"/>
  <c r="L47" i="6"/>
  <c r="K47" i="6"/>
  <c r="J47" i="6"/>
  <c r="I47" i="6"/>
  <c r="M47" i="6"/>
  <c r="K210" i="3"/>
  <c r="J210" i="3"/>
  <c r="K171" i="3"/>
  <c r="J171" i="3"/>
  <c r="K155" i="3"/>
  <c r="J155" i="3"/>
  <c r="H188" i="3"/>
  <c r="X19" i="12"/>
  <c r="V19" i="12"/>
  <c r="U19" i="12"/>
  <c r="X51" i="12"/>
  <c r="V51" i="12"/>
  <c r="U51" i="12"/>
  <c r="V22" i="12"/>
  <c r="U22" i="12"/>
  <c r="X22" i="12"/>
  <c r="V54" i="12"/>
  <c r="U54" i="12"/>
  <c r="X54" i="12"/>
  <c r="U29" i="12"/>
  <c r="X29" i="12"/>
  <c r="V29" i="12"/>
  <c r="X6" i="12"/>
  <c r="U6" i="12"/>
  <c r="V6" i="12"/>
  <c r="X9" i="12"/>
  <c r="F81" i="10"/>
  <c r="H81" i="10"/>
  <c r="O10" i="10"/>
  <c r="N10" i="10"/>
  <c r="F230" i="8"/>
  <c r="J189" i="8"/>
  <c r="H193" i="8"/>
  <c r="H190" i="8"/>
  <c r="J190" i="8"/>
  <c r="H187" i="8"/>
  <c r="O185" i="8"/>
  <c r="J195" i="8"/>
  <c r="L195" i="8"/>
  <c r="J192" i="8"/>
  <c r="O164" i="8"/>
  <c r="N164" i="8"/>
  <c r="H59" i="8"/>
  <c r="J59" i="8"/>
  <c r="M18" i="6"/>
  <c r="L18" i="6"/>
  <c r="K18" i="6"/>
  <c r="J18" i="6"/>
  <c r="I18" i="6"/>
  <c r="U27" i="5"/>
  <c r="S27" i="5"/>
  <c r="U18" i="5"/>
  <c r="S18" i="5"/>
  <c r="U47" i="5"/>
  <c r="S47" i="5"/>
  <c r="J66" i="2"/>
  <c r="K66" i="2"/>
  <c r="F18" i="2"/>
  <c r="J120" i="8"/>
  <c r="H126" i="8"/>
  <c r="H127" i="8"/>
  <c r="H124" i="8"/>
  <c r="H121" i="8"/>
  <c r="J129" i="8"/>
  <c r="J126" i="8"/>
  <c r="L126" i="8"/>
  <c r="F76" i="13"/>
  <c r="F62" i="13"/>
  <c r="L13" i="6"/>
  <c r="J13" i="6"/>
  <c r="J37" i="6"/>
  <c r="L37" i="6"/>
  <c r="J31" i="10"/>
  <c r="J39" i="10"/>
  <c r="G194" i="3"/>
  <c r="L145" i="3"/>
  <c r="M145" i="3"/>
  <c r="J48" i="2"/>
  <c r="K48" i="2"/>
  <c r="G68" i="2"/>
  <c r="L40" i="2"/>
  <c r="K40" i="2"/>
  <c r="I43" i="2"/>
  <c r="J40" i="2"/>
  <c r="M40" i="2"/>
  <c r="N40" i="2"/>
  <c r="L23" i="2"/>
  <c r="K23" i="2"/>
  <c r="M23" i="2"/>
  <c r="J23" i="2"/>
  <c r="N23" i="2"/>
  <c r="O53" i="8"/>
  <c r="N53" i="8"/>
  <c r="I17" i="5"/>
  <c r="K17" i="5"/>
  <c r="K37" i="13"/>
  <c r="I37" i="13"/>
  <c r="G62" i="13"/>
  <c r="K92" i="13"/>
  <c r="I92" i="13"/>
  <c r="V20" i="12"/>
  <c r="U20" i="12"/>
  <c r="V52" i="12"/>
  <c r="U52" i="12"/>
  <c r="M136" i="3"/>
  <c r="L136" i="3"/>
  <c r="F42" i="2"/>
  <c r="H276" i="8"/>
  <c r="J278" i="8"/>
  <c r="L281" i="8"/>
  <c r="L278" i="8"/>
  <c r="H240" i="8"/>
  <c r="L233" i="8"/>
  <c r="L230" i="8"/>
  <c r="N235" i="8"/>
  <c r="O235" i="8"/>
  <c r="N232" i="8"/>
  <c r="O232" i="8"/>
  <c r="M43" i="5"/>
  <c r="L43" i="5"/>
  <c r="K43" i="5"/>
  <c r="J43" i="5"/>
  <c r="I43" i="5"/>
  <c r="K21" i="5"/>
  <c r="J21" i="5"/>
  <c r="I21" i="5"/>
  <c r="L21" i="5"/>
  <c r="M21" i="5"/>
  <c r="J26" i="5"/>
  <c r="I26" i="5"/>
  <c r="M26" i="5"/>
  <c r="K26" i="5"/>
  <c r="L26" i="5"/>
  <c r="I47" i="5"/>
  <c r="M47" i="5"/>
  <c r="L47" i="5"/>
  <c r="J47" i="5"/>
  <c r="K47" i="5"/>
  <c r="G189" i="3"/>
  <c r="F67" i="2"/>
  <c r="K35" i="2"/>
  <c r="J35" i="2"/>
  <c r="J11" i="2"/>
  <c r="K11" i="2"/>
  <c r="M97" i="28"/>
  <c r="L97" i="28"/>
  <c r="K97" i="28"/>
  <c r="J97" i="28"/>
  <c r="I97" i="28"/>
  <c r="H104" i="28"/>
  <c r="L131" i="28"/>
  <c r="I131" i="28"/>
  <c r="M131" i="28"/>
  <c r="K131" i="28"/>
  <c r="J131" i="28"/>
  <c r="K110" i="28"/>
  <c r="J110" i="28"/>
  <c r="H118" i="28"/>
  <c r="L110" i="28"/>
  <c r="I110" i="28"/>
  <c r="M110" i="28"/>
  <c r="I64" i="28"/>
  <c r="K64" i="28"/>
  <c r="M64" i="28"/>
  <c r="L64" i="28"/>
  <c r="J64" i="28"/>
  <c r="L141" i="28"/>
  <c r="K141" i="28"/>
  <c r="I141" i="28"/>
  <c r="J141" i="28"/>
  <c r="M141" i="28"/>
  <c r="M93" i="28"/>
  <c r="J93" i="28"/>
  <c r="L93" i="28"/>
  <c r="I93" i="28"/>
  <c r="K93" i="28"/>
  <c r="M152" i="28"/>
  <c r="K152" i="28"/>
  <c r="H160" i="28"/>
  <c r="L152" i="28"/>
  <c r="J152" i="28"/>
  <c r="I152" i="28"/>
  <c r="I134" i="28"/>
  <c r="K134" i="28"/>
  <c r="L134" i="28"/>
  <c r="M134" i="28"/>
  <c r="J134" i="28"/>
  <c r="J128" i="28"/>
  <c r="M128" i="28"/>
  <c r="L128" i="28"/>
  <c r="K128" i="28"/>
  <c r="I128" i="28"/>
  <c r="H85" i="30"/>
  <c r="J85" i="30"/>
  <c r="H59" i="30"/>
  <c r="J59" i="30"/>
  <c r="E48" i="28"/>
  <c r="J139" i="28"/>
  <c r="L139" i="28"/>
  <c r="L79" i="28"/>
  <c r="J79" i="28"/>
  <c r="E62" i="28"/>
  <c r="L42" i="28"/>
  <c r="J42" i="28"/>
  <c r="F104" i="28"/>
  <c r="I11" i="28"/>
  <c r="K11" i="28"/>
  <c r="G160" i="28"/>
  <c r="F132" i="28"/>
  <c r="D48" i="28"/>
  <c r="F97" i="25"/>
  <c r="F106" i="25"/>
  <c r="F144" i="24"/>
  <c r="N77" i="25"/>
  <c r="O77" i="25"/>
  <c r="O33" i="25"/>
  <c r="F33" i="25"/>
  <c r="F125" i="24"/>
  <c r="F63" i="25"/>
  <c r="O34" i="25"/>
  <c r="N34" i="25"/>
  <c r="N97" i="25"/>
  <c r="O97" i="25"/>
  <c r="F61" i="25"/>
  <c r="F34" i="25"/>
  <c r="L85" i="25"/>
  <c r="F262" i="24"/>
  <c r="O81" i="25"/>
  <c r="N81" i="25"/>
  <c r="O35" i="25"/>
  <c r="N35" i="25"/>
  <c r="F195" i="24"/>
  <c r="L102" i="25"/>
  <c r="F59" i="25"/>
  <c r="F260" i="24"/>
  <c r="F266" i="24"/>
  <c r="J216" i="24"/>
  <c r="H217" i="24"/>
  <c r="L207" i="24"/>
  <c r="J214" i="24"/>
  <c r="J123" i="24"/>
  <c r="F53" i="24"/>
  <c r="H53" i="24"/>
  <c r="F196" i="24"/>
  <c r="F152" i="24"/>
  <c r="L77" i="24"/>
  <c r="N77" i="24"/>
  <c r="H54" i="24"/>
  <c r="J54" i="24"/>
  <c r="H258" i="24"/>
  <c r="O257" i="24"/>
  <c r="N257" i="24"/>
  <c r="L267" i="24"/>
  <c r="L264" i="24"/>
  <c r="O256" i="24"/>
  <c r="N256" i="24"/>
  <c r="N261" i="24"/>
  <c r="O261" i="24"/>
  <c r="H256" i="24"/>
  <c r="L217" i="24"/>
  <c r="H65" i="24"/>
  <c r="F32" i="24"/>
  <c r="H32" i="24"/>
  <c r="L189" i="24"/>
  <c r="L186" i="24"/>
  <c r="J193" i="24"/>
  <c r="L188" i="24"/>
  <c r="L193" i="24"/>
  <c r="L166" i="24"/>
  <c r="J172" i="24"/>
  <c r="H173" i="24"/>
  <c r="N169" i="24"/>
  <c r="O169" i="24"/>
  <c r="H164" i="24"/>
  <c r="L145" i="24"/>
  <c r="L142" i="24"/>
  <c r="J149" i="24"/>
  <c r="H150" i="24"/>
  <c r="H122" i="24"/>
  <c r="O121" i="24"/>
  <c r="N121" i="24"/>
  <c r="L131" i="24"/>
  <c r="L128" i="24"/>
  <c r="L119" i="24"/>
  <c r="J126" i="24"/>
  <c r="L56" i="24"/>
  <c r="O80" i="24"/>
  <c r="N80" i="24"/>
  <c r="J53" i="24"/>
  <c r="H229" i="24"/>
  <c r="O233" i="24"/>
  <c r="N233" i="24"/>
  <c r="F230" i="24"/>
  <c r="H233" i="24"/>
  <c r="J146" i="24"/>
  <c r="H77" i="24"/>
  <c r="J77" i="24"/>
  <c r="F41" i="24"/>
  <c r="H41" i="24"/>
  <c r="F119" i="24"/>
  <c r="F55" i="24"/>
  <c r="H55" i="24"/>
  <c r="O79" i="24"/>
  <c r="S21" i="22"/>
  <c r="T21" i="22"/>
  <c r="F86" i="24"/>
  <c r="F75" i="24"/>
  <c r="H75" i="24"/>
  <c r="AA9" i="22"/>
  <c r="Y9" i="22"/>
  <c r="F97" i="24"/>
  <c r="H97" i="24"/>
  <c r="F103" i="24"/>
  <c r="H103" i="24"/>
  <c r="X56" i="19"/>
  <c r="H54" i="19"/>
  <c r="R48" i="19"/>
  <c r="P48" i="19"/>
  <c r="X45" i="19"/>
  <c r="H43" i="19"/>
  <c r="R40" i="19"/>
  <c r="P40" i="19"/>
  <c r="X34" i="19"/>
  <c r="H32" i="19"/>
  <c r="R29" i="19"/>
  <c r="P29" i="19"/>
  <c r="X26" i="19"/>
  <c r="G23" i="19"/>
  <c r="H24" i="19"/>
  <c r="P18" i="19"/>
  <c r="X15" i="19"/>
  <c r="G21" i="19"/>
  <c r="H13" i="19"/>
  <c r="O9" i="19"/>
  <c r="R46" i="19" s="1"/>
  <c r="R10" i="19"/>
  <c r="P10" i="19"/>
  <c r="X157" i="19"/>
  <c r="X158" i="19"/>
  <c r="X159" i="19"/>
  <c r="W79" i="19"/>
  <c r="X80" i="19"/>
  <c r="X88" i="19"/>
  <c r="X99" i="19"/>
  <c r="X110" i="19"/>
  <c r="X118" i="19"/>
  <c r="P152" i="19"/>
  <c r="R153" i="19"/>
  <c r="P153" i="19"/>
  <c r="O161" i="19"/>
  <c r="P154" i="19"/>
  <c r="P76" i="19"/>
  <c r="P87" i="19"/>
  <c r="P98" i="19"/>
  <c r="R109" i="19"/>
  <c r="P109" i="19"/>
  <c r="R117" i="19"/>
  <c r="P117" i="19"/>
  <c r="H142" i="19"/>
  <c r="H143" i="19"/>
  <c r="H144" i="19"/>
  <c r="H75" i="19"/>
  <c r="H86" i="19"/>
  <c r="G105" i="19"/>
  <c r="H97" i="19"/>
  <c r="G107" i="19"/>
  <c r="H108" i="19"/>
  <c r="H116" i="19"/>
  <c r="H128" i="19"/>
  <c r="H57" i="19"/>
  <c r="F37" i="19"/>
  <c r="F35" i="19"/>
  <c r="N23" i="19"/>
  <c r="N21" i="19"/>
  <c r="V9" i="19"/>
  <c r="V149" i="19"/>
  <c r="N135" i="19"/>
  <c r="N91" i="19"/>
  <c r="N93" i="19"/>
  <c r="F119" i="19"/>
  <c r="F121" i="19"/>
  <c r="H145" i="19"/>
  <c r="F65" i="19"/>
  <c r="W65" i="19"/>
  <c r="X66" i="19"/>
  <c r="H58" i="19"/>
  <c r="R67" i="19"/>
  <c r="P67" i="19"/>
  <c r="D91" i="17"/>
  <c r="I136" i="17"/>
  <c r="M136" i="17"/>
  <c r="H135" i="17"/>
  <c r="L136" i="17"/>
  <c r="K136" i="17"/>
  <c r="J136" i="17"/>
  <c r="E93" i="17"/>
  <c r="I75" i="17"/>
  <c r="M75" i="17"/>
  <c r="L75" i="17"/>
  <c r="K75" i="17"/>
  <c r="J75" i="17"/>
  <c r="L151" i="17"/>
  <c r="J151" i="17"/>
  <c r="K129" i="17"/>
  <c r="J129" i="17"/>
  <c r="I129" i="17"/>
  <c r="M129" i="17"/>
  <c r="L129" i="17"/>
  <c r="L90" i="17"/>
  <c r="J90" i="17"/>
  <c r="K69" i="17"/>
  <c r="J69" i="17"/>
  <c r="H77" i="17"/>
  <c r="M69" i="17"/>
  <c r="L69" i="17"/>
  <c r="I69" i="17"/>
  <c r="Y19" i="17"/>
  <c r="X19" i="17"/>
  <c r="Z19" i="17"/>
  <c r="W19" i="17"/>
  <c r="L160" i="17"/>
  <c r="K160" i="17"/>
  <c r="J160" i="17"/>
  <c r="I160" i="17"/>
  <c r="M160" i="17"/>
  <c r="F147" i="17"/>
  <c r="D121" i="17"/>
  <c r="S21" i="17"/>
  <c r="D161" i="17"/>
  <c r="D149" i="17"/>
  <c r="M114" i="17"/>
  <c r="L114" i="17"/>
  <c r="K114" i="17"/>
  <c r="J114" i="17"/>
  <c r="I114" i="17"/>
  <c r="M71" i="17"/>
  <c r="L71" i="17"/>
  <c r="J71" i="17"/>
  <c r="I71" i="17"/>
  <c r="K71" i="17"/>
  <c r="F51" i="17"/>
  <c r="C149" i="17"/>
  <c r="T18" i="14"/>
  <c r="V18" i="14"/>
  <c r="U18" i="14"/>
  <c r="K72" i="17"/>
  <c r="I72" i="17"/>
  <c r="G149" i="17"/>
  <c r="I150" i="17"/>
  <c r="K150" i="17"/>
  <c r="G161" i="17"/>
  <c r="G121" i="17"/>
  <c r="I99" i="17"/>
  <c r="K99" i="17"/>
  <c r="X18" i="16"/>
  <c r="W18" i="16"/>
  <c r="AA18" i="16"/>
  <c r="Z18" i="16"/>
  <c r="Y18" i="16"/>
  <c r="Z11" i="16"/>
  <c r="Y11" i="16"/>
  <c r="X11" i="16"/>
  <c r="W11" i="16"/>
  <c r="AA11" i="16"/>
  <c r="W12" i="15"/>
  <c r="Y12" i="15"/>
  <c r="I154" i="17"/>
  <c r="K154" i="17"/>
  <c r="X19" i="15"/>
  <c r="Z19" i="15"/>
  <c r="V22" i="14"/>
  <c r="U22" i="14"/>
  <c r="T22" i="14"/>
  <c r="C119" i="17"/>
  <c r="C77" i="17"/>
  <c r="U21" i="15"/>
  <c r="Q23" i="14"/>
  <c r="C90" i="13"/>
  <c r="E48" i="13"/>
  <c r="M22" i="13"/>
  <c r="L22" i="13"/>
  <c r="K22" i="13"/>
  <c r="J22" i="13"/>
  <c r="I22" i="13"/>
  <c r="J79" i="13"/>
  <c r="L79" i="13"/>
  <c r="O75" i="10"/>
  <c r="N75" i="10"/>
  <c r="I44" i="13"/>
  <c r="M44" i="13"/>
  <c r="L44" i="13"/>
  <c r="J44" i="13"/>
  <c r="K44" i="13"/>
  <c r="C34" i="13"/>
  <c r="E20" i="13"/>
  <c r="L12" i="13"/>
  <c r="J12" i="13"/>
  <c r="D118" i="13"/>
  <c r="F55" i="12"/>
  <c r="L107" i="10"/>
  <c r="L34" i="10"/>
  <c r="N34" i="10"/>
  <c r="M109" i="13"/>
  <c r="K109" i="13"/>
  <c r="J109" i="13"/>
  <c r="I109" i="13"/>
  <c r="L109" i="13"/>
  <c r="L42" i="13"/>
  <c r="J42" i="13"/>
  <c r="C76" i="13"/>
  <c r="K130" i="13"/>
  <c r="J130" i="13"/>
  <c r="I130" i="13"/>
  <c r="M130" i="13"/>
  <c r="L130" i="13"/>
  <c r="Y16" i="13"/>
  <c r="X16" i="13"/>
  <c r="W16" i="13"/>
  <c r="AA16" i="13"/>
  <c r="Z16" i="13"/>
  <c r="Y8" i="13"/>
  <c r="X8" i="13"/>
  <c r="W8" i="13"/>
  <c r="AA8" i="13"/>
  <c r="Z8" i="13"/>
  <c r="AA10" i="13"/>
  <c r="AA18" i="13"/>
  <c r="AA14" i="13"/>
  <c r="O103" i="10"/>
  <c r="N103" i="10"/>
  <c r="H82" i="10"/>
  <c r="F65" i="10"/>
  <c r="H55" i="10"/>
  <c r="J55" i="10"/>
  <c r="F38" i="10"/>
  <c r="H38" i="10"/>
  <c r="F19" i="10"/>
  <c r="L108" i="10"/>
  <c r="H77" i="10"/>
  <c r="J77" i="10"/>
  <c r="F43" i="10"/>
  <c r="F33" i="10"/>
  <c r="H33" i="10"/>
  <c r="J10" i="10"/>
  <c r="L10" i="10"/>
  <c r="L14" i="13"/>
  <c r="J14" i="13"/>
  <c r="M112" i="13"/>
  <c r="L112" i="13"/>
  <c r="J112" i="13"/>
  <c r="I112" i="13"/>
  <c r="K112" i="13"/>
  <c r="M81" i="13"/>
  <c r="L81" i="13"/>
  <c r="K81" i="13"/>
  <c r="I81" i="13"/>
  <c r="J81" i="13"/>
  <c r="M158" i="13"/>
  <c r="L158" i="13"/>
  <c r="K158" i="13"/>
  <c r="I158" i="13"/>
  <c r="J158" i="13"/>
  <c r="L127" i="13"/>
  <c r="K127" i="13"/>
  <c r="J127" i="13"/>
  <c r="M127" i="13"/>
  <c r="I127" i="13"/>
  <c r="J99" i="13"/>
  <c r="I99" i="13"/>
  <c r="M99" i="13"/>
  <c r="L99" i="13"/>
  <c r="K99" i="13"/>
  <c r="I59" i="13"/>
  <c r="M59" i="13"/>
  <c r="L59" i="13"/>
  <c r="K59" i="13"/>
  <c r="J59" i="13"/>
  <c r="I137" i="13"/>
  <c r="M137" i="13"/>
  <c r="L137" i="13"/>
  <c r="K137" i="13"/>
  <c r="J137" i="13"/>
  <c r="L106" i="13"/>
  <c r="K106" i="13"/>
  <c r="J106" i="13"/>
  <c r="M106" i="13"/>
  <c r="I106" i="13"/>
  <c r="W54" i="12"/>
  <c r="G53" i="12"/>
  <c r="H80" i="10"/>
  <c r="F63" i="10"/>
  <c r="H53" i="10"/>
  <c r="H34" i="10"/>
  <c r="J13" i="10"/>
  <c r="X32" i="12"/>
  <c r="V32" i="12"/>
  <c r="U32" i="12"/>
  <c r="H98" i="10"/>
  <c r="L167" i="8"/>
  <c r="L164" i="8"/>
  <c r="N169" i="8"/>
  <c r="O169" i="8"/>
  <c r="O166" i="8"/>
  <c r="N166" i="8"/>
  <c r="H60" i="8"/>
  <c r="J60" i="8"/>
  <c r="M16" i="6"/>
  <c r="L16" i="6"/>
  <c r="K16" i="6"/>
  <c r="I16" i="6"/>
  <c r="J16" i="6"/>
  <c r="F106" i="10"/>
  <c r="O15" i="10"/>
  <c r="N15" i="10"/>
  <c r="L86" i="8"/>
  <c r="L84" i="8"/>
  <c r="F129" i="8"/>
  <c r="F217" i="8"/>
  <c r="F126" i="8"/>
  <c r="F101" i="8"/>
  <c r="H101" i="8"/>
  <c r="F189" i="8"/>
  <c r="F277" i="8"/>
  <c r="F235" i="8"/>
  <c r="F152" i="8"/>
  <c r="F240" i="8"/>
  <c r="I11" i="6"/>
  <c r="M11" i="6"/>
  <c r="L11" i="6"/>
  <c r="K11" i="6"/>
  <c r="J11" i="6"/>
  <c r="N211" i="3"/>
  <c r="M211" i="3"/>
  <c r="L211" i="3"/>
  <c r="K211" i="3"/>
  <c r="J211" i="3"/>
  <c r="N172" i="3"/>
  <c r="M172" i="3"/>
  <c r="L172" i="3"/>
  <c r="K172" i="3"/>
  <c r="J172" i="3"/>
  <c r="N156" i="3"/>
  <c r="M156" i="3"/>
  <c r="L156" i="3"/>
  <c r="K156" i="3"/>
  <c r="J156" i="3"/>
  <c r="I189" i="3"/>
  <c r="L18" i="12"/>
  <c r="K18" i="12"/>
  <c r="L50" i="12"/>
  <c r="K50" i="12"/>
  <c r="L255" i="8"/>
  <c r="L252" i="8"/>
  <c r="N252" i="8"/>
  <c r="N257" i="8"/>
  <c r="O257" i="8"/>
  <c r="O254" i="8"/>
  <c r="N254" i="8"/>
  <c r="J219" i="8"/>
  <c r="J213" i="8"/>
  <c r="J210" i="8"/>
  <c r="J207" i="8"/>
  <c r="H217" i="8"/>
  <c r="F215" i="8"/>
  <c r="H170" i="8"/>
  <c r="J78" i="8"/>
  <c r="L78" i="8"/>
  <c r="V19" i="6"/>
  <c r="T19" i="6"/>
  <c r="L148" i="8"/>
  <c r="J147" i="8"/>
  <c r="J144" i="8"/>
  <c r="L144" i="8"/>
  <c r="J141" i="8"/>
  <c r="H151" i="8"/>
  <c r="F146" i="8"/>
  <c r="H81" i="8"/>
  <c r="L57" i="8"/>
  <c r="K36" i="6"/>
  <c r="J36" i="6"/>
  <c r="I36" i="6"/>
  <c r="L36" i="6"/>
  <c r="M36" i="6"/>
  <c r="M37" i="6"/>
  <c r="U15" i="6"/>
  <c r="T15" i="6"/>
  <c r="S15" i="6"/>
  <c r="W15" i="6"/>
  <c r="V15" i="6"/>
  <c r="X40" i="12"/>
  <c r="V40" i="12"/>
  <c r="U40" i="12"/>
  <c r="F150" i="8"/>
  <c r="O78" i="8"/>
  <c r="N78" i="8"/>
  <c r="F12" i="8"/>
  <c r="H12" i="8"/>
  <c r="L39" i="6"/>
  <c r="K39" i="6"/>
  <c r="J39" i="6"/>
  <c r="I39" i="6"/>
  <c r="M39" i="6"/>
  <c r="M40" i="6"/>
  <c r="V10" i="6"/>
  <c r="U10" i="6"/>
  <c r="T10" i="6"/>
  <c r="S10" i="6"/>
  <c r="W10" i="6"/>
  <c r="V22" i="5"/>
  <c r="U22" i="5"/>
  <c r="T22" i="5"/>
  <c r="S22" i="5"/>
  <c r="W22" i="5"/>
  <c r="W23" i="5"/>
  <c r="W24" i="5"/>
  <c r="U11" i="5"/>
  <c r="T11" i="5"/>
  <c r="W11" i="5"/>
  <c r="V11" i="5"/>
  <c r="S11" i="5"/>
  <c r="F195" i="3"/>
  <c r="X23" i="12"/>
  <c r="V23" i="12"/>
  <c r="U23" i="12"/>
  <c r="X55" i="12"/>
  <c r="V55" i="12"/>
  <c r="U55" i="12"/>
  <c r="V26" i="12"/>
  <c r="U26" i="12"/>
  <c r="X26" i="12"/>
  <c r="X28" i="12"/>
  <c r="U33" i="12"/>
  <c r="X33" i="12"/>
  <c r="V33" i="12"/>
  <c r="X10" i="12"/>
  <c r="V10" i="12"/>
  <c r="U10" i="12"/>
  <c r="F78" i="10"/>
  <c r="H78" i="10"/>
  <c r="N14" i="10"/>
  <c r="O14" i="10"/>
  <c r="F186" i="8"/>
  <c r="O189" i="8"/>
  <c r="N189" i="8"/>
  <c r="L185" i="8"/>
  <c r="N185" i="8"/>
  <c r="F163" i="8"/>
  <c r="L55" i="8"/>
  <c r="M34" i="6"/>
  <c r="L34" i="6"/>
  <c r="K34" i="6"/>
  <c r="J34" i="6"/>
  <c r="I34" i="6"/>
  <c r="W24" i="6"/>
  <c r="V24" i="6"/>
  <c r="U24" i="6"/>
  <c r="T24" i="6"/>
  <c r="S24" i="6"/>
  <c r="M7" i="6"/>
  <c r="L7" i="6"/>
  <c r="K7" i="6"/>
  <c r="J7" i="6"/>
  <c r="I7" i="6"/>
  <c r="M10" i="6"/>
  <c r="M9" i="6"/>
  <c r="W33" i="5"/>
  <c r="V33" i="5"/>
  <c r="U33" i="5"/>
  <c r="T33" i="5"/>
  <c r="S33" i="5"/>
  <c r="V14" i="5"/>
  <c r="U14" i="5"/>
  <c r="S14" i="5"/>
  <c r="W14" i="5"/>
  <c r="T14" i="5"/>
  <c r="U35" i="5"/>
  <c r="S35" i="5"/>
  <c r="U26" i="5"/>
  <c r="S26" i="5"/>
  <c r="H17" i="2"/>
  <c r="K14" i="2"/>
  <c r="J14" i="2"/>
  <c r="H280" i="8"/>
  <c r="L122" i="8"/>
  <c r="L129" i="8"/>
  <c r="O123" i="8"/>
  <c r="N123" i="8"/>
  <c r="L119" i="8"/>
  <c r="L137" i="3"/>
  <c r="M137" i="3"/>
  <c r="J61" i="2"/>
  <c r="M61" i="2"/>
  <c r="K61" i="2"/>
  <c r="N61" i="2"/>
  <c r="L61" i="2"/>
  <c r="J24" i="6"/>
  <c r="L24" i="6"/>
  <c r="L45" i="6"/>
  <c r="J45" i="6"/>
  <c r="J43" i="10"/>
  <c r="J36" i="10"/>
  <c r="L36" i="10"/>
  <c r="L9" i="5"/>
  <c r="J9" i="5"/>
  <c r="H68" i="2"/>
  <c r="K41" i="2"/>
  <c r="J41" i="2"/>
  <c r="J241" i="8"/>
  <c r="L64" i="2"/>
  <c r="K64" i="2"/>
  <c r="J64" i="2"/>
  <c r="I67" i="2"/>
  <c r="N64" i="2"/>
  <c r="M64" i="2"/>
  <c r="M38" i="2"/>
  <c r="L38" i="2"/>
  <c r="G90" i="13"/>
  <c r="I10" i="13"/>
  <c r="K10" i="13"/>
  <c r="K9" i="13"/>
  <c r="I9" i="13"/>
  <c r="G146" i="13"/>
  <c r="V9" i="12"/>
  <c r="U9" i="12"/>
  <c r="L140" i="3"/>
  <c r="M140" i="3"/>
  <c r="K32" i="2"/>
  <c r="J32" i="2"/>
  <c r="H281" i="8"/>
  <c r="H278" i="8"/>
  <c r="H275" i="8"/>
  <c r="J283" i="8"/>
  <c r="J280" i="8"/>
  <c r="L236" i="8"/>
  <c r="O230" i="8"/>
  <c r="N230" i="8"/>
  <c r="J235" i="8"/>
  <c r="J232" i="8"/>
  <c r="J229" i="8"/>
  <c r="H239" i="8"/>
  <c r="J9" i="6"/>
  <c r="L9" i="6"/>
  <c r="S13" i="5"/>
  <c r="U13" i="5"/>
  <c r="M51" i="5"/>
  <c r="L51" i="5"/>
  <c r="K51" i="5"/>
  <c r="J51" i="5"/>
  <c r="I51" i="5"/>
  <c r="K29" i="5"/>
  <c r="J29" i="5"/>
  <c r="I29" i="5"/>
  <c r="M29" i="5"/>
  <c r="L29" i="5"/>
  <c r="J34" i="5"/>
  <c r="I34" i="5"/>
  <c r="M34" i="5"/>
  <c r="L34" i="5"/>
  <c r="K34" i="5"/>
  <c r="M20" i="5"/>
  <c r="L20" i="5"/>
  <c r="K20" i="5"/>
  <c r="I20" i="5"/>
  <c r="J20" i="5"/>
  <c r="K63" i="2"/>
  <c r="J63" i="2"/>
  <c r="F17" i="2"/>
  <c r="M39" i="28"/>
  <c r="L39" i="28"/>
  <c r="K39" i="28"/>
  <c r="J39" i="28"/>
  <c r="I39" i="28"/>
  <c r="K57" i="28"/>
  <c r="J57" i="28"/>
  <c r="I57" i="28"/>
  <c r="M57" i="28"/>
  <c r="L57" i="28"/>
  <c r="L149" i="28"/>
  <c r="I149" i="28"/>
  <c r="M149" i="28"/>
  <c r="K149" i="28"/>
  <c r="J149" i="28"/>
  <c r="M112" i="28"/>
  <c r="L112" i="28"/>
  <c r="J112" i="28"/>
  <c r="I112" i="28"/>
  <c r="K112" i="28"/>
  <c r="I72" i="28"/>
  <c r="K72" i="28"/>
  <c r="M72" i="28"/>
  <c r="L72" i="28"/>
  <c r="J72" i="28"/>
  <c r="L158" i="28"/>
  <c r="K158" i="28"/>
  <c r="I158" i="28"/>
  <c r="J158" i="28"/>
  <c r="M158" i="28"/>
  <c r="M121" i="28"/>
  <c r="L121" i="28"/>
  <c r="J121" i="28"/>
  <c r="K121" i="28"/>
  <c r="I121" i="28"/>
  <c r="K136" i="28"/>
  <c r="J136" i="28"/>
  <c r="M136" i="28"/>
  <c r="L136" i="28"/>
  <c r="I136" i="28"/>
  <c r="I142" i="28"/>
  <c r="K142" i="28"/>
  <c r="M142" i="28"/>
  <c r="L142" i="28"/>
  <c r="J142" i="28"/>
  <c r="M137" i="28"/>
  <c r="J137" i="28"/>
  <c r="K137" i="28"/>
  <c r="L137" i="28"/>
  <c r="I137" i="28"/>
  <c r="H65" i="30"/>
  <c r="H54" i="30"/>
  <c r="J54" i="30"/>
  <c r="H78" i="30"/>
  <c r="M61" i="28"/>
  <c r="L61" i="28"/>
  <c r="I61" i="28"/>
  <c r="K61" i="28"/>
  <c r="J61" i="28"/>
  <c r="E132" i="28"/>
  <c r="L103" i="28"/>
  <c r="J103" i="28"/>
  <c r="I9" i="28"/>
  <c r="K9" i="28"/>
  <c r="K8" i="28"/>
  <c r="I8" i="28"/>
  <c r="I19" i="28"/>
  <c r="K19" i="28"/>
  <c r="G76" i="28"/>
  <c r="K68" i="28"/>
  <c r="I68" i="28"/>
  <c r="K101" i="28"/>
  <c r="I101" i="28"/>
  <c r="G20" i="28"/>
  <c r="I12" i="28"/>
  <c r="K12" i="28"/>
  <c r="D104" i="28"/>
  <c r="D132" i="28"/>
  <c r="L57" i="25"/>
  <c r="F105" i="25"/>
  <c r="F84" i="25"/>
  <c r="F122" i="24"/>
  <c r="L60" i="25"/>
  <c r="N31" i="25"/>
  <c r="O31" i="25"/>
  <c r="L58" i="25"/>
  <c r="O59" i="25"/>
  <c r="N59" i="25"/>
  <c r="O32" i="25"/>
  <c r="N32" i="25"/>
  <c r="L104" i="25"/>
  <c r="F236" i="24"/>
  <c r="F75" i="25"/>
  <c r="F187" i="24"/>
  <c r="F101" i="25"/>
  <c r="O57" i="25"/>
  <c r="N57" i="25"/>
  <c r="F234" i="24"/>
  <c r="H215" i="24"/>
  <c r="H212" i="24"/>
  <c r="H209" i="24"/>
  <c r="F219" i="24"/>
  <c r="H214" i="24"/>
  <c r="J209" i="24"/>
  <c r="L209" i="24"/>
  <c r="H219" i="24"/>
  <c r="J219" i="24"/>
  <c r="L174" i="24"/>
  <c r="L130" i="24"/>
  <c r="N75" i="24"/>
  <c r="O75" i="24"/>
  <c r="F37" i="24"/>
  <c r="H37" i="24"/>
  <c r="O260" i="24"/>
  <c r="N260" i="24"/>
  <c r="J266" i="24"/>
  <c r="L261" i="24"/>
  <c r="L266" i="24"/>
  <c r="O258" i="24"/>
  <c r="N258" i="24"/>
  <c r="O207" i="24"/>
  <c r="N207" i="24"/>
  <c r="H125" i="24"/>
  <c r="J63" i="24"/>
  <c r="L63" i="24"/>
  <c r="F21" i="24"/>
  <c r="H21" i="24"/>
  <c r="L192" i="24"/>
  <c r="J191" i="24"/>
  <c r="J188" i="24"/>
  <c r="J185" i="24"/>
  <c r="J190" i="24"/>
  <c r="J195" i="24"/>
  <c r="L190" i="24"/>
  <c r="F164" i="24"/>
  <c r="H171" i="24"/>
  <c r="H168" i="24"/>
  <c r="H165" i="24"/>
  <c r="F175" i="24"/>
  <c r="O166" i="24"/>
  <c r="N166" i="24"/>
  <c r="L148" i="24"/>
  <c r="J147" i="24"/>
  <c r="J144" i="24"/>
  <c r="J141" i="24"/>
  <c r="H145" i="24"/>
  <c r="O124" i="24"/>
  <c r="N124" i="24"/>
  <c r="J130" i="24"/>
  <c r="L125" i="24"/>
  <c r="J121" i="24"/>
  <c r="H131" i="24"/>
  <c r="J211" i="24"/>
  <c r="H79" i="24"/>
  <c r="J79" i="24"/>
  <c r="F19" i="24"/>
  <c r="H19" i="24"/>
  <c r="H232" i="24"/>
  <c r="O231" i="24"/>
  <c r="N231" i="24"/>
  <c r="L241" i="24"/>
  <c r="L238" i="24"/>
  <c r="O230" i="24"/>
  <c r="N230" i="24"/>
  <c r="F240" i="24"/>
  <c r="N235" i="24"/>
  <c r="O235" i="24"/>
  <c r="H230" i="24"/>
  <c r="J75" i="24"/>
  <c r="L75" i="24"/>
  <c r="F33" i="24"/>
  <c r="H33" i="24"/>
  <c r="F185" i="24"/>
  <c r="L87" i="24"/>
  <c r="F17" i="24"/>
  <c r="H17" i="24"/>
  <c r="F61" i="24"/>
  <c r="O77" i="24"/>
  <c r="F77" i="24"/>
  <c r="U21" i="22"/>
  <c r="R21" i="22"/>
  <c r="AA12" i="22"/>
  <c r="AB12" i="22"/>
  <c r="Z12" i="22"/>
  <c r="Y12" i="22"/>
  <c r="X12" i="22"/>
  <c r="F84" i="24"/>
  <c r="H84" i="24"/>
  <c r="F83" i="24"/>
  <c r="H83" i="24"/>
  <c r="F98" i="24"/>
  <c r="H98" i="24"/>
  <c r="F100" i="24"/>
  <c r="H100" i="24"/>
  <c r="W77" i="19"/>
  <c r="X69" i="19"/>
  <c r="R56" i="19"/>
  <c r="P56" i="19"/>
  <c r="X53" i="19"/>
  <c r="H48" i="19"/>
  <c r="R45" i="19"/>
  <c r="P45" i="19"/>
  <c r="X42" i="19"/>
  <c r="H40" i="19"/>
  <c r="R34" i="19"/>
  <c r="P34" i="19"/>
  <c r="X31" i="19"/>
  <c r="H29" i="19"/>
  <c r="R26" i="19"/>
  <c r="P26" i="19"/>
  <c r="X20" i="19"/>
  <c r="H18" i="19"/>
  <c r="R15" i="19"/>
  <c r="P15" i="19"/>
  <c r="X12" i="19"/>
  <c r="G9" i="19"/>
  <c r="J103" i="19" s="1"/>
  <c r="H10" i="19"/>
  <c r="X128" i="19"/>
  <c r="X125" i="19"/>
  <c r="W133" i="19"/>
  <c r="X70" i="19"/>
  <c r="X81" i="19"/>
  <c r="X89" i="19"/>
  <c r="X100" i="19"/>
  <c r="W119" i="19"/>
  <c r="X111" i="19"/>
  <c r="W121" i="19"/>
  <c r="X122" i="19"/>
  <c r="R156" i="19"/>
  <c r="P156" i="19"/>
  <c r="R157" i="19"/>
  <c r="P157" i="19"/>
  <c r="P158" i="19"/>
  <c r="R158" i="19"/>
  <c r="O79" i="19"/>
  <c r="R80" i="19"/>
  <c r="P80" i="19"/>
  <c r="R88" i="19"/>
  <c r="P88" i="19"/>
  <c r="R99" i="19"/>
  <c r="P99" i="19"/>
  <c r="R110" i="19"/>
  <c r="P110" i="19"/>
  <c r="R118" i="19"/>
  <c r="P118" i="19"/>
  <c r="J146" i="19"/>
  <c r="H146" i="19"/>
  <c r="H152" i="19"/>
  <c r="H153" i="19"/>
  <c r="G161" i="19"/>
  <c r="J153" i="19"/>
  <c r="G149" i="19"/>
  <c r="H76" i="19"/>
  <c r="H87" i="19"/>
  <c r="H98" i="19"/>
  <c r="H109" i="19"/>
  <c r="J117" i="19"/>
  <c r="H117" i="19"/>
  <c r="X68" i="19"/>
  <c r="F23" i="19"/>
  <c r="F21" i="19"/>
  <c r="N9" i="19"/>
  <c r="V105" i="19"/>
  <c r="V107" i="19"/>
  <c r="V147" i="19"/>
  <c r="N133" i="19"/>
  <c r="F149" i="19"/>
  <c r="H150" i="19"/>
  <c r="X62" i="19"/>
  <c r="N65" i="19"/>
  <c r="V161" i="19"/>
  <c r="X58" i="19"/>
  <c r="M122" i="17"/>
  <c r="H121" i="17"/>
  <c r="L122" i="17"/>
  <c r="K122" i="17"/>
  <c r="J122" i="17"/>
  <c r="I122" i="17"/>
  <c r="E79" i="17"/>
  <c r="M61" i="17"/>
  <c r="L61" i="17"/>
  <c r="K61" i="17"/>
  <c r="J61" i="17"/>
  <c r="I61" i="17"/>
  <c r="I153" i="17"/>
  <c r="H161" i="17"/>
  <c r="M153" i="17"/>
  <c r="L153" i="17"/>
  <c r="K153" i="17"/>
  <c r="J153" i="17"/>
  <c r="H149" i="17"/>
  <c r="E119" i="17"/>
  <c r="E107" i="17"/>
  <c r="W10" i="17"/>
  <c r="Z10" i="17"/>
  <c r="V9" i="17"/>
  <c r="AA11" i="17" s="1"/>
  <c r="Y10" i="17"/>
  <c r="X10" i="17"/>
  <c r="K146" i="17"/>
  <c r="J146" i="17"/>
  <c r="I146" i="17"/>
  <c r="M146" i="17"/>
  <c r="L146" i="17"/>
  <c r="D107" i="17"/>
  <c r="J108" i="17"/>
  <c r="L108" i="17"/>
  <c r="D147" i="17"/>
  <c r="L100" i="17"/>
  <c r="K100" i="17"/>
  <c r="J100" i="17"/>
  <c r="I100" i="17"/>
  <c r="M100" i="17"/>
  <c r="L57" i="17"/>
  <c r="K57" i="17"/>
  <c r="I57" i="17"/>
  <c r="M57" i="17"/>
  <c r="J57" i="17"/>
  <c r="H63" i="17"/>
  <c r="Q21" i="17"/>
  <c r="Q9" i="17"/>
  <c r="E149" i="17"/>
  <c r="M131" i="17"/>
  <c r="L131" i="17"/>
  <c r="K131" i="17"/>
  <c r="J131" i="17"/>
  <c r="I131" i="17"/>
  <c r="M88" i="17"/>
  <c r="L88" i="17"/>
  <c r="J88" i="17"/>
  <c r="I88" i="17"/>
  <c r="K88" i="17"/>
  <c r="F77" i="17"/>
  <c r="F65" i="17"/>
  <c r="Z20" i="17"/>
  <c r="X20" i="17"/>
  <c r="W20" i="17"/>
  <c r="Y20" i="17"/>
  <c r="R9" i="17"/>
  <c r="W18" i="15"/>
  <c r="Y18" i="15"/>
  <c r="K137" i="17"/>
  <c r="I137" i="17"/>
  <c r="U21" i="16"/>
  <c r="I81" i="17"/>
  <c r="K81" i="17"/>
  <c r="I158" i="17"/>
  <c r="K158" i="17"/>
  <c r="G107" i="17"/>
  <c r="I108" i="17"/>
  <c r="K108" i="17"/>
  <c r="S21" i="16"/>
  <c r="I68" i="17"/>
  <c r="K68" i="17"/>
  <c r="T9" i="16"/>
  <c r="AA17" i="15"/>
  <c r="Z17" i="15"/>
  <c r="Y17" i="15"/>
  <c r="X17" i="15"/>
  <c r="W17" i="15"/>
  <c r="G105" i="17"/>
  <c r="G93" i="17"/>
  <c r="AA20" i="16"/>
  <c r="Z20" i="16"/>
  <c r="Y20" i="16"/>
  <c r="X20" i="16"/>
  <c r="W20" i="16"/>
  <c r="R9" i="16"/>
  <c r="M39" i="13"/>
  <c r="L39" i="13"/>
  <c r="K39" i="13"/>
  <c r="J39" i="13"/>
  <c r="I39" i="13"/>
  <c r="L57" i="13"/>
  <c r="J57" i="13"/>
  <c r="J126" i="13"/>
  <c r="L126" i="13"/>
  <c r="E62" i="13"/>
  <c r="E132" i="13"/>
  <c r="J46" i="12"/>
  <c r="I46" i="12"/>
  <c r="J38" i="12"/>
  <c r="I38" i="12"/>
  <c r="J30" i="12"/>
  <c r="I30" i="12"/>
  <c r="J22" i="12"/>
  <c r="I22" i="12"/>
  <c r="G54" i="12"/>
  <c r="A13" i="12"/>
  <c r="J13" i="12"/>
  <c r="I13" i="12"/>
  <c r="J98" i="10"/>
  <c r="L98" i="10"/>
  <c r="L12" i="10"/>
  <c r="N12" i="10"/>
  <c r="W11" i="13"/>
  <c r="AA11" i="13"/>
  <c r="Z11" i="13"/>
  <c r="Y11" i="13"/>
  <c r="X11" i="13"/>
  <c r="I51" i="12"/>
  <c r="N51" i="12"/>
  <c r="M51" i="12"/>
  <c r="L51" i="12"/>
  <c r="K51" i="12"/>
  <c r="J51" i="12"/>
  <c r="I43" i="12"/>
  <c r="N43" i="12"/>
  <c r="M43" i="12"/>
  <c r="L43" i="12"/>
  <c r="K43" i="12"/>
  <c r="J43" i="12"/>
  <c r="I35" i="12"/>
  <c r="N35" i="12"/>
  <c r="M35" i="12"/>
  <c r="L35" i="12"/>
  <c r="K35" i="12"/>
  <c r="J35" i="12"/>
  <c r="N38" i="12"/>
  <c r="I27" i="12"/>
  <c r="N27" i="12"/>
  <c r="M27" i="12"/>
  <c r="L27" i="12"/>
  <c r="K27" i="12"/>
  <c r="J27" i="12"/>
  <c r="I19" i="12"/>
  <c r="N19" i="12"/>
  <c r="M19" i="12"/>
  <c r="L19" i="12"/>
  <c r="K19" i="12"/>
  <c r="J19" i="12"/>
  <c r="H84" i="10"/>
  <c r="J84" i="10"/>
  <c r="H65" i="10"/>
  <c r="J65" i="10"/>
  <c r="J17" i="10"/>
  <c r="L17" i="10"/>
  <c r="J41" i="13"/>
  <c r="I41" i="13"/>
  <c r="M41" i="13"/>
  <c r="K41" i="13"/>
  <c r="L41" i="13"/>
  <c r="C160" i="13"/>
  <c r="W49" i="12"/>
  <c r="W41" i="12"/>
  <c r="W33" i="12"/>
  <c r="W25" i="12"/>
  <c r="W17" i="12"/>
  <c r="G56" i="12"/>
  <c r="H63" i="10"/>
  <c r="J63" i="10"/>
  <c r="H36" i="10"/>
  <c r="L19" i="13"/>
  <c r="K19" i="13"/>
  <c r="J19" i="13"/>
  <c r="I19" i="13"/>
  <c r="M19" i="13"/>
  <c r="L11" i="13"/>
  <c r="K11" i="13"/>
  <c r="J11" i="13"/>
  <c r="I11" i="13"/>
  <c r="M11" i="13"/>
  <c r="L10" i="12"/>
  <c r="K10" i="12"/>
  <c r="J10" i="12"/>
  <c r="I10" i="12"/>
  <c r="N10" i="12"/>
  <c r="M10" i="12"/>
  <c r="F60" i="10"/>
  <c r="H60" i="10"/>
  <c r="H31" i="10"/>
  <c r="J24" i="13"/>
  <c r="L24" i="13"/>
  <c r="AA13" i="13"/>
  <c r="Z13" i="13"/>
  <c r="Y13" i="13"/>
  <c r="X13" i="13"/>
  <c r="W13" i="13"/>
  <c r="M52" i="13"/>
  <c r="L52" i="13"/>
  <c r="J52" i="13"/>
  <c r="I52" i="13"/>
  <c r="K52" i="13"/>
  <c r="M121" i="13"/>
  <c r="L121" i="13"/>
  <c r="J121" i="13"/>
  <c r="I121" i="13"/>
  <c r="K121" i="13"/>
  <c r="M89" i="13"/>
  <c r="L89" i="13"/>
  <c r="K89" i="13"/>
  <c r="I89" i="13"/>
  <c r="J89" i="13"/>
  <c r="L58" i="13"/>
  <c r="K58" i="13"/>
  <c r="J58" i="13"/>
  <c r="M58" i="13"/>
  <c r="I58" i="13"/>
  <c r="L136" i="13"/>
  <c r="K136" i="13"/>
  <c r="J136" i="13"/>
  <c r="M136" i="13"/>
  <c r="I136" i="13"/>
  <c r="J108" i="13"/>
  <c r="I108" i="13"/>
  <c r="M108" i="13"/>
  <c r="L108" i="13"/>
  <c r="K108" i="13"/>
  <c r="I68" i="13"/>
  <c r="H76" i="13"/>
  <c r="M68" i="13"/>
  <c r="L68" i="13"/>
  <c r="K68" i="13"/>
  <c r="J68" i="13"/>
  <c r="I145" i="13"/>
  <c r="M145" i="13"/>
  <c r="L145" i="13"/>
  <c r="K145" i="13"/>
  <c r="J145" i="13"/>
  <c r="L114" i="13"/>
  <c r="K114" i="13"/>
  <c r="J114" i="13"/>
  <c r="M114" i="13"/>
  <c r="I114" i="13"/>
  <c r="M45" i="12"/>
  <c r="L45" i="12"/>
  <c r="K45" i="12"/>
  <c r="J45" i="12"/>
  <c r="I45" i="12"/>
  <c r="N45" i="12"/>
  <c r="M37" i="12"/>
  <c r="L37" i="12"/>
  <c r="K37" i="12"/>
  <c r="J37" i="12"/>
  <c r="I37" i="12"/>
  <c r="N37" i="12"/>
  <c r="M29" i="12"/>
  <c r="L29" i="12"/>
  <c r="K29" i="12"/>
  <c r="J29" i="12"/>
  <c r="I29" i="12"/>
  <c r="N29" i="12"/>
  <c r="M21" i="12"/>
  <c r="L21" i="12"/>
  <c r="K21" i="12"/>
  <c r="J21" i="12"/>
  <c r="I21" i="12"/>
  <c r="N21" i="12"/>
  <c r="N22" i="12"/>
  <c r="J97" i="10"/>
  <c r="H61" i="10"/>
  <c r="L11" i="10"/>
  <c r="H106" i="10"/>
  <c r="J106" i="10"/>
  <c r="H12" i="10"/>
  <c r="J12" i="10"/>
  <c r="L170" i="8"/>
  <c r="J169" i="8"/>
  <c r="J166" i="8"/>
  <c r="J163" i="8"/>
  <c r="H173" i="8"/>
  <c r="F171" i="8"/>
  <c r="O75" i="8"/>
  <c r="N75" i="8"/>
  <c r="L56" i="8"/>
  <c r="N56" i="8"/>
  <c r="M35" i="6"/>
  <c r="L35" i="6"/>
  <c r="K35" i="6"/>
  <c r="J35" i="6"/>
  <c r="I35" i="6"/>
  <c r="K24" i="6"/>
  <c r="I24" i="6"/>
  <c r="W14" i="6"/>
  <c r="V14" i="6"/>
  <c r="U14" i="6"/>
  <c r="S14" i="6"/>
  <c r="T14" i="6"/>
  <c r="W34" i="5"/>
  <c r="V34" i="5"/>
  <c r="U34" i="5"/>
  <c r="T34" i="5"/>
  <c r="S34" i="5"/>
  <c r="W35" i="5"/>
  <c r="F103" i="10"/>
  <c r="F278" i="8"/>
  <c r="L214" i="8"/>
  <c r="F172" i="8"/>
  <c r="F84" i="8"/>
  <c r="H84" i="8"/>
  <c r="L75" i="8"/>
  <c r="J53" i="8"/>
  <c r="L53" i="8"/>
  <c r="F143" i="8"/>
  <c r="F231" i="8"/>
  <c r="F148" i="8"/>
  <c r="H148" i="8"/>
  <c r="F109" i="8"/>
  <c r="H109" i="8"/>
  <c r="F197" i="8"/>
  <c r="F285" i="8"/>
  <c r="F257" i="8"/>
  <c r="H257" i="8"/>
  <c r="F166" i="8"/>
  <c r="F254" i="8"/>
  <c r="H254" i="8"/>
  <c r="I46" i="6"/>
  <c r="M46" i="6"/>
  <c r="L46" i="6"/>
  <c r="K46" i="6"/>
  <c r="J46" i="6"/>
  <c r="S29" i="5"/>
  <c r="W29" i="5"/>
  <c r="V29" i="5"/>
  <c r="U29" i="5"/>
  <c r="T29" i="5"/>
  <c r="W31" i="5"/>
  <c r="M209" i="3"/>
  <c r="L209" i="3"/>
  <c r="M170" i="3"/>
  <c r="L170" i="3"/>
  <c r="L154" i="3"/>
  <c r="M154" i="3"/>
  <c r="L22" i="12"/>
  <c r="K22" i="12"/>
  <c r="C54" i="12"/>
  <c r="L7" i="12"/>
  <c r="K7" i="12"/>
  <c r="J263" i="8"/>
  <c r="J257" i="8"/>
  <c r="J254" i="8"/>
  <c r="J251" i="8"/>
  <c r="H261" i="8"/>
  <c r="F259" i="8"/>
  <c r="F216" i="8"/>
  <c r="L215" i="8"/>
  <c r="L212" i="8"/>
  <c r="O163" i="8"/>
  <c r="N163" i="8"/>
  <c r="J86" i="8"/>
  <c r="J49" i="6"/>
  <c r="I49" i="6"/>
  <c r="M49" i="6"/>
  <c r="L49" i="6"/>
  <c r="K49" i="6"/>
  <c r="T39" i="6"/>
  <c r="S39" i="6"/>
  <c r="W39" i="6"/>
  <c r="V39" i="6"/>
  <c r="U39" i="6"/>
  <c r="H193" i="3"/>
  <c r="F281" i="8"/>
  <c r="F193" i="8"/>
  <c r="L149" i="8"/>
  <c r="L146" i="8"/>
  <c r="H78" i="8"/>
  <c r="F55" i="8"/>
  <c r="J194" i="8"/>
  <c r="O146" i="8"/>
  <c r="N146" i="8"/>
  <c r="J62" i="8"/>
  <c r="V45" i="6"/>
  <c r="U45" i="6"/>
  <c r="T45" i="6"/>
  <c r="S45" i="6"/>
  <c r="W45" i="6"/>
  <c r="L31" i="6"/>
  <c r="K31" i="6"/>
  <c r="J31" i="6"/>
  <c r="I31" i="6"/>
  <c r="M31" i="6"/>
  <c r="V46" i="5"/>
  <c r="U46" i="5"/>
  <c r="T46" i="5"/>
  <c r="S46" i="5"/>
  <c r="W46" i="5"/>
  <c r="V18" i="5"/>
  <c r="T18" i="5"/>
  <c r="V7" i="5"/>
  <c r="T7" i="5"/>
  <c r="H194" i="3"/>
  <c r="K183" i="3"/>
  <c r="J183" i="3"/>
  <c r="K167" i="3"/>
  <c r="J167" i="3"/>
  <c r="X27" i="12"/>
  <c r="V27" i="12"/>
  <c r="U27" i="12"/>
  <c r="V30" i="12"/>
  <c r="U30" i="12"/>
  <c r="X30" i="12"/>
  <c r="V7" i="12"/>
  <c r="U7" i="12"/>
  <c r="X7" i="12"/>
  <c r="U37" i="12"/>
  <c r="X37" i="12"/>
  <c r="V37" i="12"/>
  <c r="F80" i="10"/>
  <c r="F86" i="10"/>
  <c r="H86" i="10"/>
  <c r="O11" i="10"/>
  <c r="N11" i="10"/>
  <c r="F212" i="8"/>
  <c r="H185" i="8"/>
  <c r="F194" i="8"/>
  <c r="J187" i="8"/>
  <c r="L187" i="8"/>
  <c r="H197" i="8"/>
  <c r="J197" i="8"/>
  <c r="H194" i="8"/>
  <c r="L151" i="8"/>
  <c r="S43" i="5"/>
  <c r="U43" i="5"/>
  <c r="G195" i="3"/>
  <c r="K62" i="2"/>
  <c r="J62" i="2"/>
  <c r="O273" i="8"/>
  <c r="N273" i="8"/>
  <c r="H130" i="8"/>
  <c r="H119" i="8"/>
  <c r="F128" i="8"/>
  <c r="J121" i="8"/>
  <c r="H131" i="8"/>
  <c r="H128" i="8"/>
  <c r="K137" i="3"/>
  <c r="J137" i="3"/>
  <c r="G17" i="2"/>
  <c r="F146" i="13"/>
  <c r="L32" i="6"/>
  <c r="J32" i="6"/>
  <c r="J32" i="10"/>
  <c r="J33" i="10"/>
  <c r="L33" i="10"/>
  <c r="J10" i="5"/>
  <c r="I10" i="5"/>
  <c r="L10" i="5"/>
  <c r="K10" i="5"/>
  <c r="M10" i="5"/>
  <c r="L41" i="5"/>
  <c r="J41" i="5"/>
  <c r="G188" i="3"/>
  <c r="J13" i="2"/>
  <c r="K13" i="2"/>
  <c r="O234" i="8"/>
  <c r="N234" i="8"/>
  <c r="M62" i="2"/>
  <c r="L62" i="2"/>
  <c r="L16" i="2"/>
  <c r="K16" i="2"/>
  <c r="J16" i="2"/>
  <c r="M16" i="2"/>
  <c r="O58" i="8"/>
  <c r="N58" i="8"/>
  <c r="O54" i="8"/>
  <c r="N54" i="8"/>
  <c r="K9" i="5"/>
  <c r="I9" i="5"/>
  <c r="G48" i="13"/>
  <c r="K14" i="13"/>
  <c r="I14" i="13"/>
  <c r="K13" i="13"/>
  <c r="I13" i="13"/>
  <c r="G132" i="13"/>
  <c r="V28" i="12"/>
  <c r="U28" i="12"/>
  <c r="L121" i="8"/>
  <c r="M144" i="3"/>
  <c r="L144" i="3"/>
  <c r="K8" i="2"/>
  <c r="J8" i="2"/>
  <c r="H279" i="8"/>
  <c r="O277" i="8"/>
  <c r="N277" i="8"/>
  <c r="L273" i="8"/>
  <c r="H232" i="8"/>
  <c r="J234" i="8"/>
  <c r="L237" i="8"/>
  <c r="L234" i="8"/>
  <c r="M38" i="5"/>
  <c r="L38" i="5"/>
  <c r="K38" i="5"/>
  <c r="J38" i="5"/>
  <c r="I38" i="5"/>
  <c r="K37" i="5"/>
  <c r="J37" i="5"/>
  <c r="I37" i="5"/>
  <c r="M37" i="5"/>
  <c r="L37" i="5"/>
  <c r="J42" i="5"/>
  <c r="I42" i="5"/>
  <c r="M42" i="5"/>
  <c r="L42" i="5"/>
  <c r="K42" i="5"/>
  <c r="M28" i="5"/>
  <c r="L28" i="5"/>
  <c r="K28" i="5"/>
  <c r="J28" i="5"/>
  <c r="I28" i="5"/>
  <c r="J7" i="2"/>
  <c r="K7" i="2"/>
  <c r="I81" i="28"/>
  <c r="K81" i="28"/>
  <c r="M81" i="28"/>
  <c r="L81" i="28"/>
  <c r="J81" i="28"/>
  <c r="J41" i="28"/>
  <c r="K41" i="28"/>
  <c r="I41" i="28"/>
  <c r="M41" i="28"/>
  <c r="L41" i="28"/>
  <c r="I123" i="28"/>
  <c r="K123" i="28"/>
  <c r="L123" i="28"/>
  <c r="M123" i="28"/>
  <c r="J123" i="28"/>
  <c r="K144" i="28"/>
  <c r="J144" i="28"/>
  <c r="M144" i="28"/>
  <c r="I144" i="28"/>
  <c r="L144" i="28"/>
  <c r="I151" i="28"/>
  <c r="K151" i="28"/>
  <c r="L151" i="28"/>
  <c r="J151" i="28"/>
  <c r="M151" i="28"/>
  <c r="M145" i="28"/>
  <c r="J145" i="28"/>
  <c r="L145" i="28"/>
  <c r="K145" i="28"/>
  <c r="I145" i="28"/>
  <c r="H77" i="30"/>
  <c r="H58" i="30"/>
  <c r="H86" i="30"/>
  <c r="M59" i="28"/>
  <c r="L59" i="28"/>
  <c r="K59" i="28"/>
  <c r="J59" i="28"/>
  <c r="I59" i="28"/>
  <c r="M23" i="28"/>
  <c r="L23" i="28"/>
  <c r="K23" i="28"/>
  <c r="J23" i="28"/>
  <c r="I23" i="28"/>
  <c r="J127" i="28"/>
  <c r="L127" i="28"/>
  <c r="I17" i="28"/>
  <c r="K17" i="28"/>
  <c r="K16" i="28"/>
  <c r="I16" i="28"/>
  <c r="I28" i="28"/>
  <c r="K28" i="28"/>
  <c r="F76" i="28"/>
  <c r="K103" i="28"/>
  <c r="I103" i="28"/>
  <c r="F57" i="25"/>
  <c r="O99" i="25"/>
  <c r="F99" i="25"/>
  <c r="F103" i="25"/>
  <c r="L108" i="25"/>
  <c r="F60" i="25"/>
  <c r="F261" i="24"/>
  <c r="H261" i="24"/>
  <c r="L55" i="25"/>
  <c r="L101" i="25"/>
  <c r="F58" i="25"/>
  <c r="L109" i="25"/>
  <c r="L53" i="25"/>
  <c r="L87" i="25"/>
  <c r="F214" i="24"/>
  <c r="L64" i="25"/>
  <c r="F265" i="24"/>
  <c r="F173" i="24"/>
  <c r="L40" i="25"/>
  <c r="F212" i="24"/>
  <c r="J208" i="24"/>
  <c r="H218" i="24"/>
  <c r="F211" i="24"/>
  <c r="F216" i="24"/>
  <c r="H216" i="24"/>
  <c r="H85" i="24"/>
  <c r="J85" i="24"/>
  <c r="F172" i="24"/>
  <c r="F128" i="24"/>
  <c r="F64" i="24"/>
  <c r="H64" i="24"/>
  <c r="F18" i="24"/>
  <c r="H18" i="24"/>
  <c r="L259" i="24"/>
  <c r="L256" i="24"/>
  <c r="J263" i="24"/>
  <c r="L258" i="24"/>
  <c r="L263" i="24"/>
  <c r="J197" i="24"/>
  <c r="L61" i="24"/>
  <c r="F13" i="24"/>
  <c r="H13" i="24"/>
  <c r="F207" i="24"/>
  <c r="J194" i="24"/>
  <c r="H195" i="24"/>
  <c r="L185" i="24"/>
  <c r="J192" i="24"/>
  <c r="J164" i="24"/>
  <c r="H174" i="24"/>
  <c r="F167" i="24"/>
  <c r="L171" i="24"/>
  <c r="L144" i="24"/>
  <c r="J150" i="24"/>
  <c r="H151" i="24"/>
  <c r="N147" i="24"/>
  <c r="O147" i="24"/>
  <c r="H142" i="24"/>
  <c r="L123" i="24"/>
  <c r="L120" i="24"/>
  <c r="J127" i="24"/>
  <c r="H128" i="24"/>
  <c r="F171" i="24"/>
  <c r="L78" i="24"/>
  <c r="F11" i="24"/>
  <c r="H11" i="24"/>
  <c r="O234" i="24"/>
  <c r="N234" i="24"/>
  <c r="J240" i="24"/>
  <c r="L235" i="24"/>
  <c r="L240" i="24"/>
  <c r="F237" i="24"/>
  <c r="O232" i="24"/>
  <c r="N232" i="24"/>
  <c r="L195" i="24"/>
  <c r="L62" i="24"/>
  <c r="F14" i="24"/>
  <c r="H14" i="24"/>
  <c r="J175" i="24"/>
  <c r="L143" i="24"/>
  <c r="F9" i="24"/>
  <c r="H9" i="24"/>
  <c r="F81" i="24"/>
  <c r="Z11" i="22"/>
  <c r="X11" i="22"/>
  <c r="AB11" i="22"/>
  <c r="AA11" i="22"/>
  <c r="Y11" i="22"/>
  <c r="Z15" i="22"/>
  <c r="AB15" i="22"/>
  <c r="AA15" i="22"/>
  <c r="Y15" i="22"/>
  <c r="X15" i="22"/>
  <c r="Y14" i="22"/>
  <c r="AB14" i="22"/>
  <c r="AA14" i="22"/>
  <c r="Z14" i="22"/>
  <c r="X14" i="22"/>
  <c r="F76" i="24"/>
  <c r="F108" i="24"/>
  <c r="H108" i="24"/>
  <c r="R68" i="19"/>
  <c r="P68" i="19"/>
  <c r="J56" i="19"/>
  <c r="H56" i="19"/>
  <c r="R53" i="19"/>
  <c r="P53" i="19"/>
  <c r="X47" i="19"/>
  <c r="J45" i="19"/>
  <c r="H45" i="19"/>
  <c r="R42" i="19"/>
  <c r="P42" i="19"/>
  <c r="X39" i="19"/>
  <c r="J34" i="19"/>
  <c r="H34" i="19"/>
  <c r="R31" i="19"/>
  <c r="P31" i="19"/>
  <c r="X28" i="19"/>
  <c r="J26" i="19"/>
  <c r="H26" i="19"/>
  <c r="R20" i="19"/>
  <c r="P20" i="19"/>
  <c r="X17" i="19"/>
  <c r="J15" i="19"/>
  <c r="H15" i="19"/>
  <c r="R12" i="19"/>
  <c r="P12" i="19"/>
  <c r="X127" i="19"/>
  <c r="X132" i="19"/>
  <c r="X129" i="19"/>
  <c r="X71" i="19"/>
  <c r="X82" i="19"/>
  <c r="X90" i="19"/>
  <c r="X101" i="19"/>
  <c r="X112" i="19"/>
  <c r="X123" i="19"/>
  <c r="R160" i="19"/>
  <c r="P160" i="19"/>
  <c r="P128" i="19"/>
  <c r="R128" i="19"/>
  <c r="R70" i="19"/>
  <c r="P70" i="19"/>
  <c r="R81" i="19"/>
  <c r="P81" i="19"/>
  <c r="R89" i="19"/>
  <c r="P89" i="19"/>
  <c r="R100" i="19"/>
  <c r="P100" i="19"/>
  <c r="O119" i="19"/>
  <c r="R111" i="19"/>
  <c r="P111" i="19"/>
  <c r="O121" i="19"/>
  <c r="R122" i="19"/>
  <c r="P122" i="19"/>
  <c r="J151" i="19"/>
  <c r="H151" i="19"/>
  <c r="J156" i="19"/>
  <c r="H156" i="19"/>
  <c r="H157" i="19"/>
  <c r="J157" i="19"/>
  <c r="G79" i="19"/>
  <c r="J80" i="19"/>
  <c r="H80" i="19"/>
  <c r="J88" i="19"/>
  <c r="H88" i="19"/>
  <c r="J99" i="19"/>
  <c r="H99" i="19"/>
  <c r="J110" i="19"/>
  <c r="H110" i="19"/>
  <c r="J118" i="19"/>
  <c r="H118" i="19"/>
  <c r="F9" i="19"/>
  <c r="X143" i="19"/>
  <c r="N149" i="19"/>
  <c r="F135" i="19"/>
  <c r="F91" i="19"/>
  <c r="F93" i="19"/>
  <c r="J158" i="19"/>
  <c r="H158" i="19"/>
  <c r="R159" i="19"/>
  <c r="P159" i="19"/>
  <c r="J61" i="19"/>
  <c r="H61" i="19"/>
  <c r="H147" i="17"/>
  <c r="M139" i="17"/>
  <c r="L139" i="17"/>
  <c r="K139" i="17"/>
  <c r="J139" i="17"/>
  <c r="I139" i="17"/>
  <c r="E105" i="17"/>
  <c r="U21" i="17"/>
  <c r="Y13" i="17"/>
  <c r="W13" i="17"/>
  <c r="U9" i="17"/>
  <c r="I110" i="17"/>
  <c r="M110" i="17"/>
  <c r="L110" i="17"/>
  <c r="K110" i="17"/>
  <c r="J110" i="17"/>
  <c r="D133" i="17"/>
  <c r="J125" i="17"/>
  <c r="L125" i="17"/>
  <c r="K86" i="17"/>
  <c r="J86" i="17"/>
  <c r="M86" i="17"/>
  <c r="L86" i="17"/>
  <c r="I86" i="17"/>
  <c r="Z17" i="17"/>
  <c r="X17" i="17"/>
  <c r="L156" i="17"/>
  <c r="J156" i="17"/>
  <c r="E135" i="17"/>
  <c r="L117" i="17"/>
  <c r="K117" i="17"/>
  <c r="J117" i="17"/>
  <c r="I117" i="17"/>
  <c r="M117" i="17"/>
  <c r="F105" i="17"/>
  <c r="L74" i="17"/>
  <c r="K74" i="17"/>
  <c r="I74" i="17"/>
  <c r="M74" i="17"/>
  <c r="J74" i="17"/>
  <c r="F63" i="17"/>
  <c r="T20" i="14"/>
  <c r="G65" i="17"/>
  <c r="I89" i="17"/>
  <c r="K89" i="17"/>
  <c r="G147" i="17"/>
  <c r="K116" i="17"/>
  <c r="I116" i="17"/>
  <c r="W15" i="15"/>
  <c r="Y15" i="15"/>
  <c r="G119" i="17"/>
  <c r="K111" i="17"/>
  <c r="I111" i="17"/>
  <c r="Z19" i="16"/>
  <c r="Y19" i="16"/>
  <c r="X19" i="16"/>
  <c r="W19" i="16"/>
  <c r="AA19" i="16"/>
  <c r="W20" i="15"/>
  <c r="Y20" i="15"/>
  <c r="T21" i="15"/>
  <c r="V13" i="14"/>
  <c r="U13" i="14"/>
  <c r="T13" i="14"/>
  <c r="M17" i="13"/>
  <c r="L17" i="13"/>
  <c r="K17" i="13"/>
  <c r="I17" i="13"/>
  <c r="J17" i="13"/>
  <c r="E104" i="13"/>
  <c r="E53" i="12"/>
  <c r="L85" i="10"/>
  <c r="L58" i="10"/>
  <c r="N58" i="10"/>
  <c r="L39" i="10"/>
  <c r="F12" i="10"/>
  <c r="O12" i="10"/>
  <c r="D48" i="13"/>
  <c r="W19" i="13"/>
  <c r="AA19" i="13"/>
  <c r="Z19" i="13"/>
  <c r="Y19" i="13"/>
  <c r="X19" i="13"/>
  <c r="D90" i="13"/>
  <c r="J9" i="10"/>
  <c r="L9" i="10"/>
  <c r="C48" i="13"/>
  <c r="C62" i="13"/>
  <c r="C132" i="13"/>
  <c r="K46" i="13"/>
  <c r="J46" i="13"/>
  <c r="I46" i="13"/>
  <c r="M46" i="13"/>
  <c r="L46" i="13"/>
  <c r="K29" i="13"/>
  <c r="J29" i="13"/>
  <c r="I29" i="13"/>
  <c r="M29" i="13"/>
  <c r="L29" i="13"/>
  <c r="E55" i="12"/>
  <c r="L97" i="10"/>
  <c r="J80" i="10"/>
  <c r="J53" i="10"/>
  <c r="J15" i="10"/>
  <c r="L15" i="10"/>
  <c r="F56" i="12"/>
  <c r="H85" i="10"/>
  <c r="J85" i="10"/>
  <c r="J75" i="10"/>
  <c r="L75" i="10"/>
  <c r="H58" i="10"/>
  <c r="J58" i="10"/>
  <c r="F41" i="10"/>
  <c r="H41" i="10"/>
  <c r="M40" i="13"/>
  <c r="L40" i="13"/>
  <c r="K40" i="13"/>
  <c r="J40" i="13"/>
  <c r="I40" i="13"/>
  <c r="H48" i="13"/>
  <c r="M23" i="13"/>
  <c r="L23" i="13"/>
  <c r="K23" i="13"/>
  <c r="J23" i="13"/>
  <c r="I23" i="13"/>
  <c r="M60" i="13"/>
  <c r="L60" i="13"/>
  <c r="J60" i="13"/>
  <c r="I60" i="13"/>
  <c r="K60" i="13"/>
  <c r="M129" i="13"/>
  <c r="L129" i="13"/>
  <c r="J129" i="13"/>
  <c r="I129" i="13"/>
  <c r="K129" i="13"/>
  <c r="M98" i="13"/>
  <c r="L98" i="13"/>
  <c r="K98" i="13"/>
  <c r="I98" i="13"/>
  <c r="J98" i="13"/>
  <c r="L67" i="13"/>
  <c r="K67" i="13"/>
  <c r="J67" i="13"/>
  <c r="M67" i="13"/>
  <c r="I67" i="13"/>
  <c r="L144" i="13"/>
  <c r="K144" i="13"/>
  <c r="J144" i="13"/>
  <c r="M144" i="13"/>
  <c r="I144" i="13"/>
  <c r="J116" i="13"/>
  <c r="I116" i="13"/>
  <c r="M116" i="13"/>
  <c r="L116" i="13"/>
  <c r="K116" i="13"/>
  <c r="I85" i="13"/>
  <c r="M85" i="13"/>
  <c r="L85" i="13"/>
  <c r="K85" i="13"/>
  <c r="J85" i="13"/>
  <c r="I154" i="13"/>
  <c r="M154" i="13"/>
  <c r="L154" i="13"/>
  <c r="K154" i="13"/>
  <c r="J154" i="13"/>
  <c r="L123" i="13"/>
  <c r="K123" i="13"/>
  <c r="J123" i="13"/>
  <c r="M123" i="13"/>
  <c r="I123" i="13"/>
  <c r="M11" i="12"/>
  <c r="L11" i="12"/>
  <c r="K11" i="12"/>
  <c r="J11" i="12"/>
  <c r="I11" i="12"/>
  <c r="N11" i="12"/>
  <c r="N12" i="12"/>
  <c r="N14" i="12"/>
  <c r="N13" i="12"/>
  <c r="J78" i="10"/>
  <c r="H42" i="10"/>
  <c r="H102" i="10"/>
  <c r="H103" i="10"/>
  <c r="J103" i="10"/>
  <c r="H20" i="10"/>
  <c r="J20" i="10"/>
  <c r="L171" i="8"/>
  <c r="L168" i="8"/>
  <c r="O80" i="8"/>
  <c r="N80" i="8"/>
  <c r="W33" i="6"/>
  <c r="V33" i="6"/>
  <c r="U33" i="6"/>
  <c r="T33" i="6"/>
  <c r="S33" i="6"/>
  <c r="D55" i="12"/>
  <c r="D53" i="12"/>
  <c r="D57" i="12" s="1"/>
  <c r="F100" i="10"/>
  <c r="O168" i="8"/>
  <c r="N168" i="8"/>
  <c r="J80" i="8"/>
  <c r="L80" i="8"/>
  <c r="L83" i="8"/>
  <c r="F38" i="8"/>
  <c r="H38" i="8"/>
  <c r="F151" i="8"/>
  <c r="F239" i="8"/>
  <c r="F170" i="8"/>
  <c r="F123" i="8"/>
  <c r="F211" i="8"/>
  <c r="F103" i="8"/>
  <c r="H103" i="8"/>
  <c r="F279" i="8"/>
  <c r="F174" i="8"/>
  <c r="H174" i="8"/>
  <c r="F262" i="8"/>
  <c r="H262" i="8"/>
  <c r="I38" i="6"/>
  <c r="M38" i="6"/>
  <c r="L38" i="6"/>
  <c r="K38" i="6"/>
  <c r="J38" i="6"/>
  <c r="S9" i="6"/>
  <c r="W9" i="6"/>
  <c r="V9" i="6"/>
  <c r="U9" i="6"/>
  <c r="T9" i="6"/>
  <c r="I195" i="3"/>
  <c r="N184" i="3"/>
  <c r="M184" i="3"/>
  <c r="L184" i="3"/>
  <c r="J184" i="3"/>
  <c r="K184" i="3"/>
  <c r="N168" i="3"/>
  <c r="M168" i="3"/>
  <c r="J168" i="3"/>
  <c r="L168" i="3"/>
  <c r="K168" i="3"/>
  <c r="N138" i="3"/>
  <c r="M138" i="3"/>
  <c r="J138" i="3"/>
  <c r="K138" i="3"/>
  <c r="L138" i="3"/>
  <c r="L26" i="12"/>
  <c r="K26" i="12"/>
  <c r="L12" i="12"/>
  <c r="K12" i="12"/>
  <c r="F260" i="8"/>
  <c r="L259" i="8"/>
  <c r="L256" i="8"/>
  <c r="O212" i="8"/>
  <c r="N212" i="8"/>
  <c r="H215" i="8"/>
  <c r="H212" i="8"/>
  <c r="H209" i="8"/>
  <c r="F207" i="8"/>
  <c r="J217" i="8"/>
  <c r="L217" i="8"/>
  <c r="J214" i="8"/>
  <c r="F124" i="8"/>
  <c r="J77" i="8"/>
  <c r="L77" i="8"/>
  <c r="T48" i="5"/>
  <c r="S48" i="5"/>
  <c r="W48" i="5"/>
  <c r="U48" i="5"/>
  <c r="V48" i="5"/>
  <c r="W52" i="5"/>
  <c r="W50" i="5"/>
  <c r="H189" i="3"/>
  <c r="H258" i="8"/>
  <c r="J186" i="8"/>
  <c r="J145" i="8"/>
  <c r="H149" i="8"/>
  <c r="H146" i="8"/>
  <c r="J146" i="8"/>
  <c r="H143" i="8"/>
  <c r="O141" i="8"/>
  <c r="J151" i="8"/>
  <c r="J148" i="8"/>
  <c r="H86" i="8"/>
  <c r="H53" i="8"/>
  <c r="K44" i="6"/>
  <c r="J44" i="6"/>
  <c r="I44" i="6"/>
  <c r="M44" i="6"/>
  <c r="L44" i="6"/>
  <c r="U34" i="6"/>
  <c r="T34" i="6"/>
  <c r="S34" i="6"/>
  <c r="W34" i="6"/>
  <c r="V34" i="6"/>
  <c r="W35" i="6"/>
  <c r="X24" i="12"/>
  <c r="V24" i="12"/>
  <c r="U24" i="12"/>
  <c r="H191" i="8"/>
  <c r="L143" i="8"/>
  <c r="F80" i="8"/>
  <c r="L60" i="8"/>
  <c r="V37" i="6"/>
  <c r="U37" i="6"/>
  <c r="T37" i="6"/>
  <c r="S37" i="6"/>
  <c r="W37" i="6"/>
  <c r="L23" i="6"/>
  <c r="K23" i="6"/>
  <c r="J23" i="6"/>
  <c r="I23" i="6"/>
  <c r="M23" i="6"/>
  <c r="K9" i="6"/>
  <c r="I9" i="6"/>
  <c r="F191" i="3"/>
  <c r="X31" i="12"/>
  <c r="V31" i="12"/>
  <c r="U31" i="12"/>
  <c r="X8" i="12"/>
  <c r="V8" i="12"/>
  <c r="U8" i="12"/>
  <c r="V34" i="12"/>
  <c r="U34" i="12"/>
  <c r="X34" i="12"/>
  <c r="V12" i="12"/>
  <c r="U12" i="12"/>
  <c r="X12" i="12"/>
  <c r="U41" i="12"/>
  <c r="X41" i="12"/>
  <c r="V41" i="12"/>
  <c r="F82" i="10"/>
  <c r="F274" i="8"/>
  <c r="L210" i="8"/>
  <c r="O187" i="8"/>
  <c r="N187" i="8"/>
  <c r="L197" i="8"/>
  <c r="L194" i="8"/>
  <c r="L191" i="8"/>
  <c r="F102" i="8"/>
  <c r="H102" i="8"/>
  <c r="M42" i="6"/>
  <c r="L42" i="6"/>
  <c r="K42" i="6"/>
  <c r="J42" i="6"/>
  <c r="I42" i="6"/>
  <c r="W32" i="6"/>
  <c r="V32" i="6"/>
  <c r="U32" i="6"/>
  <c r="T32" i="6"/>
  <c r="S32" i="6"/>
  <c r="M15" i="6"/>
  <c r="L15" i="6"/>
  <c r="K15" i="6"/>
  <c r="J15" i="6"/>
  <c r="I15" i="6"/>
  <c r="W25" i="5"/>
  <c r="V25" i="5"/>
  <c r="U25" i="5"/>
  <c r="T25" i="5"/>
  <c r="S25" i="5"/>
  <c r="W26" i="5"/>
  <c r="W28" i="5"/>
  <c r="W27" i="5"/>
  <c r="M215" i="3"/>
  <c r="L215" i="3"/>
  <c r="G187" i="3"/>
  <c r="J10" i="2"/>
  <c r="K10" i="2"/>
  <c r="O120" i="8"/>
  <c r="N120" i="8"/>
  <c r="O121" i="8"/>
  <c r="N121" i="8"/>
  <c r="L131" i="8"/>
  <c r="L128" i="8"/>
  <c r="L125" i="8"/>
  <c r="K141" i="3"/>
  <c r="J141" i="3"/>
  <c r="F132" i="13"/>
  <c r="F118" i="13"/>
  <c r="L40" i="6"/>
  <c r="J40" i="6"/>
  <c r="J40" i="10"/>
  <c r="J41" i="10"/>
  <c r="L41" i="10"/>
  <c r="J49" i="5"/>
  <c r="L49" i="5"/>
  <c r="G192" i="3"/>
  <c r="J37" i="2"/>
  <c r="K37" i="2"/>
  <c r="K9" i="2"/>
  <c r="J9" i="2"/>
  <c r="O59" i="8"/>
  <c r="N59" i="8"/>
  <c r="U52" i="5"/>
  <c r="S52" i="5"/>
  <c r="L36" i="2"/>
  <c r="K36" i="2"/>
  <c r="J36" i="2"/>
  <c r="M36" i="2"/>
  <c r="N36" i="2"/>
  <c r="E17" i="2"/>
  <c r="M14" i="2"/>
  <c r="L14" i="2"/>
  <c r="O55" i="8"/>
  <c r="N55" i="8"/>
  <c r="K41" i="5"/>
  <c r="I41" i="5"/>
  <c r="I18" i="13"/>
  <c r="K18" i="13"/>
  <c r="I148" i="13"/>
  <c r="K148" i="13"/>
  <c r="M143" i="3"/>
  <c r="L143" i="3"/>
  <c r="K47" i="2"/>
  <c r="J47" i="2"/>
  <c r="J282" i="8"/>
  <c r="L284" i="8"/>
  <c r="H273" i="8"/>
  <c r="F282" i="8"/>
  <c r="J275" i="8"/>
  <c r="H285" i="8"/>
  <c r="H282" i="8"/>
  <c r="H237" i="8"/>
  <c r="H234" i="8"/>
  <c r="H231" i="8"/>
  <c r="O229" i="8"/>
  <c r="J239" i="8"/>
  <c r="J236" i="8"/>
  <c r="L8" i="5"/>
  <c r="K8" i="5"/>
  <c r="I8" i="5"/>
  <c r="M8" i="5"/>
  <c r="J8" i="5"/>
  <c r="K13" i="5"/>
  <c r="J13" i="5"/>
  <c r="M13" i="5"/>
  <c r="L13" i="5"/>
  <c r="I13" i="5"/>
  <c r="K45" i="5"/>
  <c r="J45" i="5"/>
  <c r="I45" i="5"/>
  <c r="M45" i="5"/>
  <c r="L45" i="5"/>
  <c r="J50" i="5"/>
  <c r="I50" i="5"/>
  <c r="M50" i="5"/>
  <c r="K50" i="5"/>
  <c r="L50" i="5"/>
  <c r="M36" i="5"/>
  <c r="L36" i="5"/>
  <c r="K36" i="5"/>
  <c r="J36" i="5"/>
  <c r="I36" i="5"/>
  <c r="K59" i="2"/>
  <c r="J59" i="2"/>
  <c r="K22" i="2"/>
  <c r="J22" i="2"/>
  <c r="M56" i="28"/>
  <c r="L56" i="28"/>
  <c r="K56" i="28"/>
  <c r="J56" i="28"/>
  <c r="I56" i="28"/>
  <c r="K74" i="28"/>
  <c r="J74" i="28"/>
  <c r="I74" i="28"/>
  <c r="M74" i="28"/>
  <c r="L74" i="28"/>
  <c r="J52" i="28"/>
  <c r="I52" i="28"/>
  <c r="L52" i="28"/>
  <c r="M52" i="28"/>
  <c r="K52" i="28"/>
  <c r="M138" i="28"/>
  <c r="L138" i="28"/>
  <c r="J138" i="28"/>
  <c r="K138" i="28"/>
  <c r="I138" i="28"/>
  <c r="H146" i="28"/>
  <c r="I89" i="28"/>
  <c r="K89" i="28"/>
  <c r="M89" i="28"/>
  <c r="L89" i="28"/>
  <c r="J89" i="28"/>
  <c r="J50" i="28"/>
  <c r="M50" i="28"/>
  <c r="L50" i="28"/>
  <c r="K50" i="28"/>
  <c r="I50" i="28"/>
  <c r="J130" i="28"/>
  <c r="I130" i="28"/>
  <c r="L130" i="28"/>
  <c r="M130" i="28"/>
  <c r="K130" i="28"/>
  <c r="K153" i="28"/>
  <c r="J153" i="28"/>
  <c r="M153" i="28"/>
  <c r="L153" i="28"/>
  <c r="I153" i="28"/>
  <c r="I159" i="28"/>
  <c r="K159" i="28"/>
  <c r="M159" i="28"/>
  <c r="L159" i="28"/>
  <c r="J159" i="28"/>
  <c r="M154" i="28"/>
  <c r="J154" i="28"/>
  <c r="K154" i="28"/>
  <c r="I154" i="28"/>
  <c r="L154" i="28"/>
  <c r="H80" i="30"/>
  <c r="H61" i="30"/>
  <c r="H56" i="30"/>
  <c r="J56" i="30"/>
  <c r="C146" i="28"/>
  <c r="E90" i="28"/>
  <c r="E76" i="28"/>
  <c r="L68" i="28"/>
  <c r="J68" i="28"/>
  <c r="G34" i="28"/>
  <c r="I26" i="28"/>
  <c r="K26" i="28"/>
  <c r="K25" i="28"/>
  <c r="I25" i="28"/>
  <c r="I80" i="28"/>
  <c r="K80" i="28"/>
  <c r="G104" i="28"/>
  <c r="K96" i="28"/>
  <c r="I96" i="28"/>
  <c r="G132" i="28"/>
  <c r="I53" i="28"/>
  <c r="K53" i="28"/>
  <c r="K127" i="28"/>
  <c r="I127" i="28"/>
  <c r="F62" i="28"/>
  <c r="F90" i="28"/>
  <c r="L100" i="25"/>
  <c r="N100" i="25"/>
  <c r="O55" i="25"/>
  <c r="N55" i="25"/>
  <c r="F107" i="25"/>
  <c r="F258" i="24"/>
  <c r="N98" i="25"/>
  <c r="O98" i="25"/>
  <c r="N58" i="25"/>
  <c r="O58" i="25"/>
  <c r="F235" i="24"/>
  <c r="H235" i="24"/>
  <c r="L83" i="25"/>
  <c r="F55" i="25"/>
  <c r="F100" i="25"/>
  <c r="O100" i="25"/>
  <c r="O56" i="25"/>
  <c r="N56" i="25"/>
  <c r="O102" i="25"/>
  <c r="N102" i="25"/>
  <c r="F108" i="25"/>
  <c r="F53" i="25"/>
  <c r="L86" i="25"/>
  <c r="L98" i="25"/>
  <c r="F192" i="24"/>
  <c r="F64" i="25"/>
  <c r="F257" i="24"/>
  <c r="F165" i="24"/>
  <c r="F40" i="25"/>
  <c r="F190" i="24"/>
  <c r="H207" i="24"/>
  <c r="O211" i="24"/>
  <c r="N211" i="24"/>
  <c r="F208" i="24"/>
  <c r="H211" i="24"/>
  <c r="L84" i="24"/>
  <c r="O164" i="24"/>
  <c r="N164" i="24"/>
  <c r="O120" i="24"/>
  <c r="N120" i="24"/>
  <c r="H62" i="24"/>
  <c r="J62" i="24"/>
  <c r="F10" i="24"/>
  <c r="H10" i="24"/>
  <c r="L262" i="24"/>
  <c r="J261" i="24"/>
  <c r="J258" i="24"/>
  <c r="J255" i="24"/>
  <c r="J260" i="24"/>
  <c r="O255" i="24"/>
  <c r="J265" i="24"/>
  <c r="L265" i="24"/>
  <c r="L260" i="24"/>
  <c r="L187" i="24"/>
  <c r="H82" i="24"/>
  <c r="J82" i="24"/>
  <c r="O59" i="24"/>
  <c r="N59" i="24"/>
  <c r="H193" i="24"/>
  <c r="H190" i="24"/>
  <c r="H187" i="24"/>
  <c r="F197" i="24"/>
  <c r="H192" i="24"/>
  <c r="J187" i="24"/>
  <c r="H197" i="24"/>
  <c r="H163" i="24"/>
  <c r="O167" i="24"/>
  <c r="N167" i="24"/>
  <c r="J173" i="24"/>
  <c r="L173" i="24"/>
  <c r="L168" i="24"/>
  <c r="F142" i="24"/>
  <c r="H149" i="24"/>
  <c r="H146" i="24"/>
  <c r="H143" i="24"/>
  <c r="F153" i="24"/>
  <c r="O144" i="24"/>
  <c r="N144" i="24"/>
  <c r="L126" i="24"/>
  <c r="J125" i="24"/>
  <c r="J122" i="24"/>
  <c r="J119" i="24"/>
  <c r="H123" i="24"/>
  <c r="O163" i="24"/>
  <c r="N163" i="24"/>
  <c r="O76" i="24"/>
  <c r="N76" i="24"/>
  <c r="L233" i="24"/>
  <c r="L230" i="24"/>
  <c r="J237" i="24"/>
  <c r="L232" i="24"/>
  <c r="L237" i="24"/>
  <c r="O185" i="24"/>
  <c r="N185" i="24"/>
  <c r="J124" i="24"/>
  <c r="F141" i="24"/>
  <c r="L76" i="24"/>
  <c r="AA16" i="22"/>
  <c r="Z16" i="22"/>
  <c r="Y16" i="22"/>
  <c r="X16" i="22"/>
  <c r="AB16" i="22"/>
  <c r="F82" i="24"/>
  <c r="F109" i="24"/>
  <c r="H109" i="24"/>
  <c r="H68" i="19"/>
  <c r="W63" i="19"/>
  <c r="X55" i="19"/>
  <c r="J53" i="19"/>
  <c r="H53" i="19"/>
  <c r="R47" i="19"/>
  <c r="P47" i="19"/>
  <c r="X44" i="19"/>
  <c r="J42" i="19"/>
  <c r="H42" i="19"/>
  <c r="R39" i="19"/>
  <c r="P39" i="19"/>
  <c r="X33" i="19"/>
  <c r="J31" i="19"/>
  <c r="H31" i="19"/>
  <c r="R28" i="19"/>
  <c r="P28" i="19"/>
  <c r="X25" i="19"/>
  <c r="J20" i="19"/>
  <c r="H20" i="19"/>
  <c r="R17" i="19"/>
  <c r="P17" i="19"/>
  <c r="X14" i="19"/>
  <c r="J12" i="19"/>
  <c r="H12" i="19"/>
  <c r="X131" i="19"/>
  <c r="X137" i="19"/>
  <c r="X138" i="19"/>
  <c r="X72" i="19"/>
  <c r="W91" i="19"/>
  <c r="X83" i="19"/>
  <c r="W93" i="19"/>
  <c r="X94" i="19"/>
  <c r="X102" i="19"/>
  <c r="X113" i="19"/>
  <c r="X124" i="19"/>
  <c r="R127" i="19"/>
  <c r="P127" i="19"/>
  <c r="P132" i="19"/>
  <c r="R132" i="19"/>
  <c r="R71" i="19"/>
  <c r="P71" i="19"/>
  <c r="R82" i="19"/>
  <c r="P82" i="19"/>
  <c r="R90" i="19"/>
  <c r="P90" i="19"/>
  <c r="R101" i="19"/>
  <c r="P101" i="19"/>
  <c r="R112" i="19"/>
  <c r="P112" i="19"/>
  <c r="R123" i="19"/>
  <c r="P123" i="19"/>
  <c r="J155" i="19"/>
  <c r="H155" i="19"/>
  <c r="J160" i="19"/>
  <c r="H160" i="19"/>
  <c r="J70" i="19"/>
  <c r="H70" i="19"/>
  <c r="J81" i="19"/>
  <c r="H81" i="19"/>
  <c r="J89" i="19"/>
  <c r="H89" i="19"/>
  <c r="J100" i="19"/>
  <c r="H100" i="19"/>
  <c r="G119" i="19"/>
  <c r="J111" i="19"/>
  <c r="H111" i="19"/>
  <c r="G121" i="19"/>
  <c r="J122" i="19"/>
  <c r="H122" i="19"/>
  <c r="J66" i="19"/>
  <c r="H66" i="19"/>
  <c r="G65" i="19"/>
  <c r="V133" i="19"/>
  <c r="V77" i="19"/>
  <c r="V79" i="19"/>
  <c r="N161" i="19"/>
  <c r="N105" i="19"/>
  <c r="N107" i="19"/>
  <c r="P138" i="19"/>
  <c r="F147" i="19"/>
  <c r="F133" i="19"/>
  <c r="J60" i="19"/>
  <c r="H60" i="19"/>
  <c r="X152" i="19"/>
  <c r="R60" i="19"/>
  <c r="P60" i="19"/>
  <c r="J154" i="19"/>
  <c r="H154" i="19"/>
  <c r="V135" i="19"/>
  <c r="M96" i="17"/>
  <c r="L96" i="17"/>
  <c r="K96" i="17"/>
  <c r="J96" i="17"/>
  <c r="I96" i="17"/>
  <c r="I127" i="17"/>
  <c r="M127" i="17"/>
  <c r="L127" i="17"/>
  <c r="K127" i="17"/>
  <c r="J127" i="17"/>
  <c r="F107" i="17"/>
  <c r="W18" i="17"/>
  <c r="AA18" i="17"/>
  <c r="Z18" i="17"/>
  <c r="Y18" i="17"/>
  <c r="X18" i="17"/>
  <c r="J142" i="17"/>
  <c r="L142" i="17"/>
  <c r="E121" i="17"/>
  <c r="K103" i="17"/>
  <c r="J103" i="17"/>
  <c r="I103" i="17"/>
  <c r="M103" i="17"/>
  <c r="L103" i="17"/>
  <c r="F91" i="17"/>
  <c r="K60" i="17"/>
  <c r="J60" i="17"/>
  <c r="I60" i="17"/>
  <c r="M60" i="17"/>
  <c r="L60" i="17"/>
  <c r="Y15" i="17"/>
  <c r="X15" i="17"/>
  <c r="AA15" i="17"/>
  <c r="Z15" i="17"/>
  <c r="W15" i="17"/>
  <c r="E161" i="17"/>
  <c r="S9" i="17"/>
  <c r="M62" i="17"/>
  <c r="L62" i="17"/>
  <c r="J62" i="17"/>
  <c r="I62" i="17"/>
  <c r="K62" i="17"/>
  <c r="C161" i="17"/>
  <c r="AA17" i="16"/>
  <c r="Z17" i="16"/>
  <c r="Y17" i="16"/>
  <c r="X17" i="16"/>
  <c r="W17" i="16"/>
  <c r="V19" i="14"/>
  <c r="U19" i="14"/>
  <c r="T19" i="14"/>
  <c r="I102" i="17"/>
  <c r="K102" i="17"/>
  <c r="I98" i="17"/>
  <c r="K98" i="17"/>
  <c r="I156" i="17"/>
  <c r="K156" i="17"/>
  <c r="G133" i="17"/>
  <c r="I125" i="17"/>
  <c r="K125" i="17"/>
  <c r="X14" i="16"/>
  <c r="W14" i="16"/>
  <c r="AA14" i="16"/>
  <c r="Z14" i="16"/>
  <c r="Y14" i="16"/>
  <c r="U9" i="16"/>
  <c r="Q21" i="16"/>
  <c r="Q9" i="16"/>
  <c r="X15" i="15"/>
  <c r="R21" i="15"/>
  <c r="Z15" i="15"/>
  <c r="G79" i="17"/>
  <c r="C121" i="17"/>
  <c r="M135" i="13"/>
  <c r="K135" i="13"/>
  <c r="J135" i="13"/>
  <c r="I135" i="13"/>
  <c r="L135" i="13"/>
  <c r="M66" i="13"/>
  <c r="K66" i="13"/>
  <c r="J66" i="13"/>
  <c r="I66" i="13"/>
  <c r="L66" i="13"/>
  <c r="J113" i="13"/>
  <c r="L113" i="13"/>
  <c r="F58" i="10"/>
  <c r="O58" i="10"/>
  <c r="F39" i="10"/>
  <c r="F10" i="10"/>
  <c r="H10" i="10"/>
  <c r="K87" i="13"/>
  <c r="J87" i="13"/>
  <c r="I87" i="13"/>
  <c r="M87" i="13"/>
  <c r="L87" i="13"/>
  <c r="L37" i="13"/>
  <c r="J37" i="13"/>
  <c r="W48" i="12"/>
  <c r="W40" i="12"/>
  <c r="W32" i="12"/>
  <c r="W24" i="12"/>
  <c r="W16" i="12"/>
  <c r="J82" i="10"/>
  <c r="L82" i="10"/>
  <c r="L61" i="10"/>
  <c r="M74" i="13"/>
  <c r="K74" i="13"/>
  <c r="J74" i="13"/>
  <c r="I74" i="13"/>
  <c r="L74" i="13"/>
  <c r="J33" i="13"/>
  <c r="L33" i="13"/>
  <c r="J9" i="12"/>
  <c r="I9" i="12"/>
  <c r="H56" i="12"/>
  <c r="N9" i="12"/>
  <c r="M9" i="12"/>
  <c r="L9" i="12"/>
  <c r="K9" i="12"/>
  <c r="K96" i="13"/>
  <c r="J96" i="13"/>
  <c r="I96" i="13"/>
  <c r="M96" i="13"/>
  <c r="L96" i="13"/>
  <c r="H104" i="13"/>
  <c r="L13" i="13"/>
  <c r="J13" i="13"/>
  <c r="W57" i="12"/>
  <c r="K48" i="12"/>
  <c r="J48" i="12"/>
  <c r="I48" i="12"/>
  <c r="N48" i="12"/>
  <c r="M48" i="12"/>
  <c r="L48" i="12"/>
  <c r="N50" i="12"/>
  <c r="K40" i="12"/>
  <c r="J40" i="12"/>
  <c r="I40" i="12"/>
  <c r="N40" i="12"/>
  <c r="M40" i="12"/>
  <c r="L40" i="12"/>
  <c r="K32" i="12"/>
  <c r="J32" i="12"/>
  <c r="I32" i="12"/>
  <c r="N32" i="12"/>
  <c r="M32" i="12"/>
  <c r="L32" i="12"/>
  <c r="K24" i="12"/>
  <c r="J24" i="12"/>
  <c r="I24" i="12"/>
  <c r="N24" i="12"/>
  <c r="M24" i="12"/>
  <c r="L24" i="12"/>
  <c r="K16" i="12"/>
  <c r="J16" i="12"/>
  <c r="I16" i="12"/>
  <c r="N16" i="12"/>
  <c r="M16" i="12"/>
  <c r="L16" i="12"/>
  <c r="N18" i="12"/>
  <c r="L78" i="10"/>
  <c r="J61" i="10"/>
  <c r="L32" i="10"/>
  <c r="N32" i="10"/>
  <c r="L13" i="10"/>
  <c r="M117" i="13"/>
  <c r="K117" i="13"/>
  <c r="J117" i="13"/>
  <c r="I117" i="13"/>
  <c r="L117" i="13"/>
  <c r="W7" i="12"/>
  <c r="H39" i="10"/>
  <c r="J18" i="10"/>
  <c r="L18" i="10"/>
  <c r="D160" i="13"/>
  <c r="T20" i="13"/>
  <c r="M69" i="13"/>
  <c r="L69" i="13"/>
  <c r="J69" i="13"/>
  <c r="I69" i="13"/>
  <c r="K69" i="13"/>
  <c r="M138" i="13"/>
  <c r="L138" i="13"/>
  <c r="J138" i="13"/>
  <c r="I138" i="13"/>
  <c r="H146" i="13"/>
  <c r="K138" i="13"/>
  <c r="M107" i="13"/>
  <c r="L107" i="13"/>
  <c r="K107" i="13"/>
  <c r="I107" i="13"/>
  <c r="J107" i="13"/>
  <c r="L75" i="13"/>
  <c r="K75" i="13"/>
  <c r="J75" i="13"/>
  <c r="I75" i="13"/>
  <c r="M75" i="13"/>
  <c r="L153" i="13"/>
  <c r="K153" i="13"/>
  <c r="J153" i="13"/>
  <c r="M153" i="13"/>
  <c r="I153" i="13"/>
  <c r="J125" i="13"/>
  <c r="I125" i="13"/>
  <c r="M125" i="13"/>
  <c r="L125" i="13"/>
  <c r="K125" i="13"/>
  <c r="I94" i="13"/>
  <c r="M94" i="13"/>
  <c r="L94" i="13"/>
  <c r="K94" i="13"/>
  <c r="J94" i="13"/>
  <c r="H62" i="13"/>
  <c r="L54" i="13"/>
  <c r="K54" i="13"/>
  <c r="J54" i="13"/>
  <c r="M54" i="13"/>
  <c r="I54" i="13"/>
  <c r="L131" i="13"/>
  <c r="K131" i="13"/>
  <c r="J131" i="13"/>
  <c r="I131" i="13"/>
  <c r="M131" i="13"/>
  <c r="W50" i="12"/>
  <c r="W42" i="12"/>
  <c r="W34" i="12"/>
  <c r="W26" i="12"/>
  <c r="W18" i="12"/>
  <c r="L76" i="10"/>
  <c r="J59" i="10"/>
  <c r="J21" i="10"/>
  <c r="F9" i="10"/>
  <c r="H99" i="10"/>
  <c r="J99" i="10"/>
  <c r="H9" i="10"/>
  <c r="J167" i="8"/>
  <c r="H171" i="8"/>
  <c r="H168" i="8"/>
  <c r="H165" i="8"/>
  <c r="J173" i="8"/>
  <c r="J170" i="8"/>
  <c r="N77" i="8"/>
  <c r="O77" i="8"/>
  <c r="M43" i="6"/>
  <c r="L43" i="6"/>
  <c r="K43" i="6"/>
  <c r="J43" i="6"/>
  <c r="I43" i="6"/>
  <c r="M45" i="6"/>
  <c r="K13" i="6"/>
  <c r="I13" i="6"/>
  <c r="D56" i="12"/>
  <c r="F108" i="10"/>
  <c r="L258" i="8"/>
  <c r="J211" i="8"/>
  <c r="L165" i="8"/>
  <c r="F78" i="8"/>
  <c r="H63" i="8"/>
  <c r="J63" i="8"/>
  <c r="F19" i="8"/>
  <c r="H19" i="8"/>
  <c r="F165" i="8"/>
  <c r="F253" i="8"/>
  <c r="F192" i="8"/>
  <c r="H192" i="8"/>
  <c r="F131" i="8"/>
  <c r="F219" i="8"/>
  <c r="F125" i="8"/>
  <c r="F100" i="8"/>
  <c r="H100" i="8"/>
  <c r="F188" i="8"/>
  <c r="H188" i="8"/>
  <c r="F276" i="8"/>
  <c r="S44" i="6"/>
  <c r="W44" i="6"/>
  <c r="V44" i="6"/>
  <c r="U44" i="6"/>
  <c r="T44" i="6"/>
  <c r="I30" i="6"/>
  <c r="M30" i="6"/>
  <c r="L30" i="6"/>
  <c r="J30" i="6"/>
  <c r="K30" i="6"/>
  <c r="E193" i="3"/>
  <c r="M182" i="3"/>
  <c r="L182" i="3"/>
  <c r="M166" i="3"/>
  <c r="L166" i="3"/>
  <c r="R20" i="13"/>
  <c r="K30" i="12"/>
  <c r="L30" i="12"/>
  <c r="O256" i="8"/>
  <c r="N256" i="8"/>
  <c r="H259" i="8"/>
  <c r="H256" i="8"/>
  <c r="H253" i="8"/>
  <c r="F251" i="8"/>
  <c r="J261" i="8"/>
  <c r="L261" i="8"/>
  <c r="J258" i="8"/>
  <c r="L209" i="8"/>
  <c r="O211" i="8"/>
  <c r="N211" i="8"/>
  <c r="L207" i="8"/>
  <c r="J85" i="8"/>
  <c r="L85" i="8"/>
  <c r="T47" i="6"/>
  <c r="S47" i="6"/>
  <c r="W47" i="6"/>
  <c r="V47" i="6"/>
  <c r="U47" i="6"/>
  <c r="J25" i="6"/>
  <c r="I25" i="6"/>
  <c r="M25" i="6"/>
  <c r="K25" i="6"/>
  <c r="L25" i="6"/>
  <c r="J17" i="6"/>
  <c r="I17" i="6"/>
  <c r="M17" i="6"/>
  <c r="L17" i="6"/>
  <c r="K17" i="6"/>
  <c r="M21" i="6"/>
  <c r="H195" i="3"/>
  <c r="Q20" i="13"/>
  <c r="O251" i="8"/>
  <c r="N251" i="8"/>
  <c r="F142" i="8"/>
  <c r="O145" i="8"/>
  <c r="N145" i="8"/>
  <c r="L141" i="8"/>
  <c r="N141" i="8"/>
  <c r="H83" i="8"/>
  <c r="J83" i="8"/>
  <c r="K20" i="6"/>
  <c r="J20" i="6"/>
  <c r="I20" i="6"/>
  <c r="M20" i="6"/>
  <c r="L20" i="6"/>
  <c r="J256" i="8"/>
  <c r="F127" i="8"/>
  <c r="F77" i="8"/>
  <c r="H77" i="8"/>
  <c r="F60" i="8"/>
  <c r="F83" i="8"/>
  <c r="V29" i="6"/>
  <c r="U29" i="6"/>
  <c r="T29" i="6"/>
  <c r="S29" i="6"/>
  <c r="W29" i="6"/>
  <c r="W30" i="6"/>
  <c r="U7" i="6"/>
  <c r="S7" i="6"/>
  <c r="V30" i="5"/>
  <c r="U30" i="5"/>
  <c r="T30" i="5"/>
  <c r="S30" i="5"/>
  <c r="W30" i="5"/>
  <c r="H190" i="3"/>
  <c r="K179" i="3"/>
  <c r="J179" i="3"/>
  <c r="J163" i="3"/>
  <c r="H196" i="3"/>
  <c r="K163" i="3"/>
  <c r="X35" i="12"/>
  <c r="V35" i="12"/>
  <c r="U35" i="12"/>
  <c r="X36" i="12"/>
  <c r="X14" i="12"/>
  <c r="V14" i="12"/>
  <c r="U14" i="12"/>
  <c r="V38" i="12"/>
  <c r="U38" i="12"/>
  <c r="X38" i="12"/>
  <c r="U11" i="12"/>
  <c r="X11" i="12"/>
  <c r="V11" i="12"/>
  <c r="U45" i="12"/>
  <c r="X45" i="12"/>
  <c r="V45" i="12"/>
  <c r="F79" i="10"/>
  <c r="H79" i="10"/>
  <c r="F75" i="10"/>
  <c r="H75" i="10"/>
  <c r="O186" i="8"/>
  <c r="J196" i="8"/>
  <c r="L196" i="8"/>
  <c r="J193" i="8"/>
  <c r="H189" i="8"/>
  <c r="H186" i="8"/>
  <c r="L174" i="8"/>
  <c r="U24" i="5"/>
  <c r="S24" i="5"/>
  <c r="S50" i="5"/>
  <c r="U50" i="5"/>
  <c r="K58" i="2"/>
  <c r="J58" i="2"/>
  <c r="J123" i="8"/>
  <c r="H122" i="8"/>
  <c r="J124" i="8"/>
  <c r="F120" i="8"/>
  <c r="J130" i="8"/>
  <c r="J127" i="8"/>
  <c r="H123" i="8"/>
  <c r="H120" i="8"/>
  <c r="U12" i="5"/>
  <c r="S12" i="5"/>
  <c r="K145" i="3"/>
  <c r="J145" i="3"/>
  <c r="F48" i="13"/>
  <c r="L48" i="6"/>
  <c r="J48" i="6"/>
  <c r="J285" i="8"/>
  <c r="J11" i="5"/>
  <c r="L11" i="5"/>
  <c r="G196" i="3"/>
  <c r="F273" i="8"/>
  <c r="K139" i="3"/>
  <c r="J139" i="3"/>
  <c r="L60" i="2"/>
  <c r="K60" i="2"/>
  <c r="J60" i="2"/>
  <c r="M60" i="2"/>
  <c r="N60" i="2"/>
  <c r="N62" i="2"/>
  <c r="E43" i="2"/>
  <c r="M34" i="2"/>
  <c r="L34" i="2"/>
  <c r="K49" i="5"/>
  <c r="I49" i="5"/>
  <c r="K8" i="13"/>
  <c r="I8" i="13"/>
  <c r="G34" i="13"/>
  <c r="I24" i="13"/>
  <c r="K24" i="13"/>
  <c r="K25" i="13"/>
  <c r="I25" i="13"/>
  <c r="G118" i="13"/>
  <c r="K79" i="13"/>
  <c r="I79" i="13"/>
  <c r="K57" i="13"/>
  <c r="I57" i="13"/>
  <c r="K126" i="13"/>
  <c r="I126" i="13"/>
  <c r="V36" i="12"/>
  <c r="U36" i="12"/>
  <c r="K140" i="3"/>
  <c r="J140" i="3"/>
  <c r="L283" i="8"/>
  <c r="J274" i="8"/>
  <c r="O275" i="8"/>
  <c r="N275" i="8"/>
  <c r="L285" i="8"/>
  <c r="L282" i="8"/>
  <c r="L279" i="8"/>
  <c r="H235" i="8"/>
  <c r="O233" i="8"/>
  <c r="N233" i="8"/>
  <c r="L229" i="8"/>
  <c r="N229" i="8"/>
  <c r="L16" i="5"/>
  <c r="K16" i="5"/>
  <c r="J16" i="5"/>
  <c r="I16" i="5"/>
  <c r="M16" i="5"/>
  <c r="L24" i="5"/>
  <c r="K24" i="5"/>
  <c r="J24" i="5"/>
  <c r="I24" i="5"/>
  <c r="M24" i="5"/>
  <c r="M12" i="5"/>
  <c r="L12" i="5"/>
  <c r="K12" i="5"/>
  <c r="J12" i="5"/>
  <c r="I12" i="5"/>
  <c r="M44" i="5"/>
  <c r="L44" i="5"/>
  <c r="K44" i="5"/>
  <c r="I44" i="5"/>
  <c r="J44" i="5"/>
  <c r="J21" i="2"/>
  <c r="M21" i="2"/>
  <c r="L21" i="2"/>
  <c r="K21" i="2"/>
  <c r="M65" i="28"/>
  <c r="L65" i="28"/>
  <c r="K65" i="28"/>
  <c r="J65" i="28"/>
  <c r="I65" i="28"/>
  <c r="K83" i="28"/>
  <c r="J83" i="28"/>
  <c r="I83" i="28"/>
  <c r="M83" i="28"/>
  <c r="L83" i="28"/>
  <c r="J60" i="28"/>
  <c r="I60" i="28"/>
  <c r="L60" i="28"/>
  <c r="M60" i="28"/>
  <c r="K60" i="28"/>
  <c r="M155" i="28"/>
  <c r="L155" i="28"/>
  <c r="J155" i="28"/>
  <c r="K155" i="28"/>
  <c r="I155" i="28"/>
  <c r="J113" i="28"/>
  <c r="I113" i="28"/>
  <c r="K113" i="28"/>
  <c r="M113" i="28"/>
  <c r="L113" i="28"/>
  <c r="M58" i="28"/>
  <c r="J58" i="28"/>
  <c r="L58" i="28"/>
  <c r="K58" i="28"/>
  <c r="I58" i="28"/>
  <c r="J148" i="28"/>
  <c r="I148" i="28"/>
  <c r="L148" i="28"/>
  <c r="M148" i="28"/>
  <c r="K148" i="28"/>
  <c r="I99" i="28"/>
  <c r="M99" i="28"/>
  <c r="L99" i="28"/>
  <c r="K99" i="28"/>
  <c r="J99" i="28"/>
  <c r="M94" i="28"/>
  <c r="L94" i="28"/>
  <c r="I94" i="28"/>
  <c r="K94" i="28"/>
  <c r="J94" i="28"/>
  <c r="H53" i="30"/>
  <c r="H57" i="30"/>
  <c r="H84" i="30"/>
  <c r="H64" i="30"/>
  <c r="J64" i="30"/>
  <c r="J101" i="28"/>
  <c r="L101" i="28"/>
  <c r="K40" i="28"/>
  <c r="J40" i="28"/>
  <c r="I40" i="28"/>
  <c r="M40" i="28"/>
  <c r="H48" i="28"/>
  <c r="L40" i="28"/>
  <c r="G90" i="28"/>
  <c r="G146" i="28"/>
  <c r="D20" i="28"/>
  <c r="D146" i="28"/>
  <c r="L76" i="25"/>
  <c r="L38" i="25"/>
  <c r="F85" i="25"/>
  <c r="F232" i="24"/>
  <c r="L41" i="25"/>
  <c r="F213" i="24"/>
  <c r="H213" i="24"/>
  <c r="O53" i="25"/>
  <c r="N53" i="25"/>
  <c r="L82" i="25"/>
  <c r="O37" i="25"/>
  <c r="N37" i="25"/>
  <c r="L80" i="25"/>
  <c r="L42" i="25"/>
  <c r="L97" i="25"/>
  <c r="L106" i="25"/>
  <c r="F170" i="24"/>
  <c r="H170" i="24"/>
  <c r="F239" i="24"/>
  <c r="F151" i="24"/>
  <c r="L78" i="25"/>
  <c r="F168" i="24"/>
  <c r="H210" i="24"/>
  <c r="O209" i="24"/>
  <c r="N209" i="24"/>
  <c r="L219" i="24"/>
  <c r="L216" i="24"/>
  <c r="O208" i="24"/>
  <c r="N208" i="24"/>
  <c r="N213" i="24"/>
  <c r="O213" i="24"/>
  <c r="H208" i="24"/>
  <c r="J167" i="24"/>
  <c r="O81" i="24"/>
  <c r="N81" i="24"/>
  <c r="J267" i="24"/>
  <c r="F174" i="24"/>
  <c r="F130" i="24"/>
  <c r="J60" i="24"/>
  <c r="L60" i="24"/>
  <c r="J264" i="24"/>
  <c r="H265" i="24"/>
  <c r="L255" i="24"/>
  <c r="N255" i="24"/>
  <c r="J262" i="24"/>
  <c r="L81" i="24"/>
  <c r="F59" i="24"/>
  <c r="H59" i="24"/>
  <c r="J186" i="24"/>
  <c r="H196" i="24"/>
  <c r="F189" i="24"/>
  <c r="F194" i="24"/>
  <c r="H194" i="24"/>
  <c r="H166" i="24"/>
  <c r="O165" i="24"/>
  <c r="N165" i="24"/>
  <c r="L175" i="24"/>
  <c r="L172" i="24"/>
  <c r="L163" i="24"/>
  <c r="J170" i="24"/>
  <c r="J142" i="24"/>
  <c r="H152" i="24"/>
  <c r="F145" i="24"/>
  <c r="L149" i="24"/>
  <c r="L122" i="24"/>
  <c r="J128" i="24"/>
  <c r="H129" i="24"/>
  <c r="N125" i="24"/>
  <c r="O125" i="24"/>
  <c r="H120" i="24"/>
  <c r="F149" i="24"/>
  <c r="F65" i="24"/>
  <c r="L236" i="24"/>
  <c r="J235" i="24"/>
  <c r="J232" i="24"/>
  <c r="J229" i="24"/>
  <c r="J234" i="24"/>
  <c r="F229" i="24"/>
  <c r="O229" i="24"/>
  <c r="J239" i="24"/>
  <c r="L239" i="24"/>
  <c r="L234" i="24"/>
  <c r="F60" i="24"/>
  <c r="H60" i="24"/>
  <c r="J259" i="24"/>
  <c r="J131" i="24"/>
  <c r="L65" i="24"/>
  <c r="F54" i="24"/>
  <c r="O54" i="24"/>
  <c r="O55" i="24"/>
  <c r="Y10" i="22"/>
  <c r="Z10" i="22"/>
  <c r="X10" i="22"/>
  <c r="AB10" i="22"/>
  <c r="AA10" i="22"/>
  <c r="F80" i="24"/>
  <c r="F106" i="24"/>
  <c r="H106" i="24"/>
  <c r="F101" i="24"/>
  <c r="H101" i="24"/>
  <c r="J62" i="19"/>
  <c r="H62" i="19"/>
  <c r="O63" i="19"/>
  <c r="R55" i="19"/>
  <c r="P55" i="19"/>
  <c r="W51" i="19"/>
  <c r="X52" i="19"/>
  <c r="J47" i="19"/>
  <c r="H47" i="19"/>
  <c r="R44" i="19"/>
  <c r="P44" i="19"/>
  <c r="W49" i="19"/>
  <c r="X41" i="19"/>
  <c r="J39" i="19"/>
  <c r="H39" i="19"/>
  <c r="R33" i="19"/>
  <c r="P33" i="19"/>
  <c r="X30" i="19"/>
  <c r="J28" i="19"/>
  <c r="H28" i="19"/>
  <c r="R25" i="19"/>
  <c r="P25" i="19"/>
  <c r="X19" i="19"/>
  <c r="J17" i="19"/>
  <c r="H17" i="19"/>
  <c r="R14" i="19"/>
  <c r="P14" i="19"/>
  <c r="X11" i="19"/>
  <c r="X136" i="19"/>
  <c r="W135" i="19"/>
  <c r="X141" i="19"/>
  <c r="X142" i="19"/>
  <c r="X73" i="19"/>
  <c r="X84" i="19"/>
  <c r="X95" i="19"/>
  <c r="X103" i="19"/>
  <c r="X114" i="19"/>
  <c r="R126" i="19"/>
  <c r="P126" i="19"/>
  <c r="R131" i="19"/>
  <c r="P131" i="19"/>
  <c r="P137" i="19"/>
  <c r="R137" i="19"/>
  <c r="R72" i="19"/>
  <c r="P72" i="19"/>
  <c r="O91" i="19"/>
  <c r="R83" i="19"/>
  <c r="P83" i="19"/>
  <c r="O93" i="19"/>
  <c r="R94" i="19"/>
  <c r="P94" i="19"/>
  <c r="R102" i="19"/>
  <c r="P102" i="19"/>
  <c r="R113" i="19"/>
  <c r="P113" i="19"/>
  <c r="R124" i="19"/>
  <c r="P124" i="19"/>
  <c r="J159" i="19"/>
  <c r="H159" i="19"/>
  <c r="H127" i="19"/>
  <c r="J127" i="19"/>
  <c r="J71" i="19"/>
  <c r="H71" i="19"/>
  <c r="J82" i="19"/>
  <c r="H82" i="19"/>
  <c r="J90" i="19"/>
  <c r="H90" i="19"/>
  <c r="J101" i="19"/>
  <c r="H101" i="19"/>
  <c r="J112" i="19"/>
  <c r="H112" i="19"/>
  <c r="J123" i="19"/>
  <c r="H123" i="19"/>
  <c r="R62" i="19"/>
  <c r="P62" i="19"/>
  <c r="V63" i="19"/>
  <c r="V119" i="19"/>
  <c r="V121" i="19"/>
  <c r="X156" i="19"/>
  <c r="N147" i="19"/>
  <c r="R146" i="19"/>
  <c r="P146" i="19"/>
  <c r="J67" i="19"/>
  <c r="H67" i="19"/>
  <c r="R142" i="19"/>
  <c r="P142" i="19"/>
  <c r="R58" i="19"/>
  <c r="P58" i="19"/>
  <c r="M113" i="17"/>
  <c r="L113" i="17"/>
  <c r="K113" i="17"/>
  <c r="J113" i="17"/>
  <c r="I113" i="17"/>
  <c r="F93" i="17"/>
  <c r="I144" i="17"/>
  <c r="M144" i="17"/>
  <c r="L144" i="17"/>
  <c r="K144" i="17"/>
  <c r="J144" i="17"/>
  <c r="F133" i="17"/>
  <c r="F121" i="17"/>
  <c r="I84" i="17"/>
  <c r="M84" i="17"/>
  <c r="L84" i="17"/>
  <c r="K84" i="17"/>
  <c r="J84" i="17"/>
  <c r="I67" i="17"/>
  <c r="M67" i="17"/>
  <c r="L67" i="17"/>
  <c r="K67" i="17"/>
  <c r="J67" i="17"/>
  <c r="L159" i="17"/>
  <c r="J159" i="17"/>
  <c r="E147" i="17"/>
  <c r="L82" i="17"/>
  <c r="J82" i="17"/>
  <c r="L152" i="17"/>
  <c r="K152" i="17"/>
  <c r="J152" i="17"/>
  <c r="I152" i="17"/>
  <c r="M152" i="17"/>
  <c r="D119" i="17"/>
  <c r="D77" i="17"/>
  <c r="AA16" i="17"/>
  <c r="Z16" i="17"/>
  <c r="X16" i="17"/>
  <c r="W16" i="17"/>
  <c r="Y16" i="17"/>
  <c r="Y14" i="15"/>
  <c r="W14" i="15"/>
  <c r="O23" i="14"/>
  <c r="G91" i="17"/>
  <c r="G51" i="17"/>
  <c r="I115" i="17"/>
  <c r="K115" i="17"/>
  <c r="I56" i="17"/>
  <c r="K56" i="17"/>
  <c r="K142" i="17"/>
  <c r="I142" i="17"/>
  <c r="T21" i="16"/>
  <c r="Q21" i="15"/>
  <c r="AA13" i="15"/>
  <c r="Z13" i="15"/>
  <c r="Y13" i="15"/>
  <c r="X13" i="15"/>
  <c r="W13" i="15"/>
  <c r="V21" i="15"/>
  <c r="R23" i="14"/>
  <c r="C107" i="17"/>
  <c r="C65" i="17"/>
  <c r="AA16" i="16"/>
  <c r="Z16" i="16"/>
  <c r="Y16" i="16"/>
  <c r="X16" i="16"/>
  <c r="W16" i="16"/>
  <c r="M51" i="13"/>
  <c r="L51" i="13"/>
  <c r="K51" i="13"/>
  <c r="I51" i="13"/>
  <c r="J51" i="13"/>
  <c r="M30" i="13"/>
  <c r="L30" i="13"/>
  <c r="K30" i="13"/>
  <c r="J30" i="13"/>
  <c r="I30" i="13"/>
  <c r="W14" i="13"/>
  <c r="Y14" i="13"/>
  <c r="E90" i="13"/>
  <c r="E160" i="13"/>
  <c r="H55" i="12"/>
  <c r="N8" i="12"/>
  <c r="M8" i="12"/>
  <c r="L8" i="12"/>
  <c r="K8" i="12"/>
  <c r="I8" i="12"/>
  <c r="J8" i="12"/>
  <c r="O56" i="10"/>
  <c r="N56" i="10"/>
  <c r="N37" i="10"/>
  <c r="O37" i="10"/>
  <c r="K156" i="13"/>
  <c r="J156" i="13"/>
  <c r="I156" i="13"/>
  <c r="M156" i="13"/>
  <c r="L156" i="13"/>
  <c r="I36" i="13"/>
  <c r="M36" i="13"/>
  <c r="L36" i="13"/>
  <c r="K36" i="13"/>
  <c r="J36" i="13"/>
  <c r="L16" i="13"/>
  <c r="J16" i="13"/>
  <c r="L8" i="13"/>
  <c r="J8" i="13"/>
  <c r="D76" i="13"/>
  <c r="D146" i="13"/>
  <c r="G55" i="12"/>
  <c r="J101" i="10"/>
  <c r="L101" i="10"/>
  <c r="L80" i="10"/>
  <c r="N80" i="10"/>
  <c r="F61" i="10"/>
  <c r="C118" i="13"/>
  <c r="Y12" i="13"/>
  <c r="X12" i="13"/>
  <c r="W12" i="13"/>
  <c r="V20" i="13"/>
  <c r="Z12" i="13"/>
  <c r="AA12" i="13"/>
  <c r="L59" i="10"/>
  <c r="F32" i="10"/>
  <c r="O32" i="10"/>
  <c r="F13" i="10"/>
  <c r="E34" i="13"/>
  <c r="S20" i="13"/>
  <c r="J102" i="10"/>
  <c r="L102" i="10"/>
  <c r="J83" i="10"/>
  <c r="L83" i="10"/>
  <c r="J56" i="10"/>
  <c r="L56" i="10"/>
  <c r="L16" i="10"/>
  <c r="K70" i="13"/>
  <c r="J70" i="13"/>
  <c r="I70" i="13"/>
  <c r="M70" i="13"/>
  <c r="L70" i="13"/>
  <c r="J18" i="13"/>
  <c r="L18" i="13"/>
  <c r="J10" i="13"/>
  <c r="L10" i="13"/>
  <c r="M78" i="13"/>
  <c r="L78" i="13"/>
  <c r="J78" i="13"/>
  <c r="I78" i="13"/>
  <c r="K78" i="13"/>
  <c r="M155" i="13"/>
  <c r="L155" i="13"/>
  <c r="J155" i="13"/>
  <c r="I155" i="13"/>
  <c r="K155" i="13"/>
  <c r="M115" i="13"/>
  <c r="L115" i="13"/>
  <c r="K115" i="13"/>
  <c r="I115" i="13"/>
  <c r="J115" i="13"/>
  <c r="L84" i="13"/>
  <c r="K84" i="13"/>
  <c r="J84" i="13"/>
  <c r="M84" i="13"/>
  <c r="I84" i="13"/>
  <c r="J56" i="13"/>
  <c r="I56" i="13"/>
  <c r="M56" i="13"/>
  <c r="L56" i="13"/>
  <c r="K56" i="13"/>
  <c r="J134" i="13"/>
  <c r="I134" i="13"/>
  <c r="M134" i="13"/>
  <c r="L134" i="13"/>
  <c r="K134" i="13"/>
  <c r="I102" i="13"/>
  <c r="M102" i="13"/>
  <c r="L102" i="13"/>
  <c r="K102" i="13"/>
  <c r="J102" i="13"/>
  <c r="L71" i="13"/>
  <c r="K71" i="13"/>
  <c r="J71" i="13"/>
  <c r="M71" i="13"/>
  <c r="I71" i="13"/>
  <c r="L140" i="13"/>
  <c r="K140" i="13"/>
  <c r="J140" i="13"/>
  <c r="M140" i="13"/>
  <c r="I140" i="13"/>
  <c r="J105" i="10"/>
  <c r="J86" i="10"/>
  <c r="L57" i="10"/>
  <c r="L38" i="10"/>
  <c r="L19" i="10"/>
  <c r="H107" i="10"/>
  <c r="H100" i="10"/>
  <c r="J100" i="10"/>
  <c r="H17" i="10"/>
  <c r="F164" i="8"/>
  <c r="O167" i="8"/>
  <c r="N167" i="8"/>
  <c r="L163" i="8"/>
  <c r="K32" i="6"/>
  <c r="I32" i="6"/>
  <c r="M19" i="6"/>
  <c r="L19" i="6"/>
  <c r="K19" i="6"/>
  <c r="I19" i="6"/>
  <c r="J19" i="6"/>
  <c r="F107" i="10"/>
  <c r="F208" i="8"/>
  <c r="H152" i="8"/>
  <c r="F11" i="8"/>
  <c r="H11" i="8"/>
  <c r="F173" i="8"/>
  <c r="F261" i="8"/>
  <c r="F214" i="8"/>
  <c r="F145" i="8"/>
  <c r="F233" i="8"/>
  <c r="F147" i="8"/>
  <c r="H147" i="8"/>
  <c r="F108" i="8"/>
  <c r="H108" i="8"/>
  <c r="F196" i="8"/>
  <c r="F284" i="8"/>
  <c r="S36" i="6"/>
  <c r="W36" i="6"/>
  <c r="V36" i="6"/>
  <c r="U36" i="6"/>
  <c r="T36" i="6"/>
  <c r="W38" i="6"/>
  <c r="I22" i="6"/>
  <c r="M22" i="6"/>
  <c r="L22" i="6"/>
  <c r="J22" i="6"/>
  <c r="K22" i="6"/>
  <c r="M24" i="6"/>
  <c r="S37" i="5"/>
  <c r="W37" i="5"/>
  <c r="V37" i="5"/>
  <c r="U37" i="5"/>
  <c r="T37" i="5"/>
  <c r="N180" i="3"/>
  <c r="M180" i="3"/>
  <c r="L180" i="3"/>
  <c r="K180" i="3"/>
  <c r="J180" i="3"/>
  <c r="I191" i="3"/>
  <c r="N164" i="3"/>
  <c r="M164" i="3"/>
  <c r="L164" i="3"/>
  <c r="K164" i="3"/>
  <c r="J164" i="3"/>
  <c r="N166" i="3"/>
  <c r="N173" i="3"/>
  <c r="N169" i="3"/>
  <c r="N174" i="3"/>
  <c r="N167" i="3"/>
  <c r="N170" i="3"/>
  <c r="N165" i="3"/>
  <c r="N171" i="3"/>
  <c r="L34" i="12"/>
  <c r="K34" i="12"/>
  <c r="L253" i="8"/>
  <c r="O255" i="8"/>
  <c r="N255" i="8"/>
  <c r="L251" i="8"/>
  <c r="H207" i="8"/>
  <c r="J209" i="8"/>
  <c r="H219" i="8"/>
  <c r="H216" i="8"/>
  <c r="J216" i="8"/>
  <c r="L62" i="8"/>
  <c r="T23" i="6"/>
  <c r="S23" i="6"/>
  <c r="W23" i="6"/>
  <c r="V23" i="6"/>
  <c r="U23" i="6"/>
  <c r="T40" i="5"/>
  <c r="S40" i="5"/>
  <c r="W40" i="5"/>
  <c r="V40" i="5"/>
  <c r="U40" i="5"/>
  <c r="H191" i="3"/>
  <c r="F237" i="8"/>
  <c r="H141" i="8"/>
  <c r="J143" i="8"/>
  <c r="H153" i="8"/>
  <c r="J153" i="8"/>
  <c r="H150" i="8"/>
  <c r="J150" i="8"/>
  <c r="H80" i="8"/>
  <c r="K52" i="6"/>
  <c r="J52" i="6"/>
  <c r="I52" i="6"/>
  <c r="M52" i="6"/>
  <c r="L52" i="6"/>
  <c r="U42" i="6"/>
  <c r="T42" i="6"/>
  <c r="S42" i="6"/>
  <c r="W42" i="6"/>
  <c r="V42" i="6"/>
  <c r="U51" i="5"/>
  <c r="T51" i="5"/>
  <c r="S51" i="5"/>
  <c r="V51" i="5"/>
  <c r="W51" i="5"/>
  <c r="C56" i="12"/>
  <c r="F97" i="8"/>
  <c r="H97" i="8"/>
  <c r="F85" i="8"/>
  <c r="H85" i="8"/>
  <c r="F58" i="8"/>
  <c r="F79" i="8"/>
  <c r="O79" i="8"/>
  <c r="T49" i="6"/>
  <c r="V49" i="6"/>
  <c r="V21" i="6"/>
  <c r="U21" i="6"/>
  <c r="T21" i="6"/>
  <c r="S21" i="6"/>
  <c r="W21" i="6"/>
  <c r="V26" i="5"/>
  <c r="T26" i="5"/>
  <c r="V15" i="5"/>
  <c r="T15" i="5"/>
  <c r="J218" i="3"/>
  <c r="K218" i="3"/>
  <c r="F187" i="3"/>
  <c r="F193" i="3"/>
  <c r="X39" i="12"/>
  <c r="V39" i="12"/>
  <c r="U39" i="12"/>
  <c r="V42" i="12"/>
  <c r="U42" i="12"/>
  <c r="X42" i="12"/>
  <c r="U17" i="12"/>
  <c r="X17" i="12"/>
  <c r="V17" i="12"/>
  <c r="U49" i="12"/>
  <c r="X49" i="12"/>
  <c r="V49" i="12"/>
  <c r="F87" i="10"/>
  <c r="H87" i="10"/>
  <c r="F83" i="10"/>
  <c r="H83" i="10"/>
  <c r="N13" i="10"/>
  <c r="O13" i="10"/>
  <c r="F256" i="8"/>
  <c r="L189" i="8"/>
  <c r="L186" i="8"/>
  <c r="N186" i="8"/>
  <c r="N191" i="8"/>
  <c r="O191" i="8"/>
  <c r="N188" i="8"/>
  <c r="O188" i="8"/>
  <c r="H82" i="8"/>
  <c r="M50" i="6"/>
  <c r="L50" i="6"/>
  <c r="K50" i="6"/>
  <c r="J50" i="6"/>
  <c r="I50" i="6"/>
  <c r="W40" i="6"/>
  <c r="V40" i="6"/>
  <c r="U40" i="6"/>
  <c r="T40" i="6"/>
  <c r="S40" i="6"/>
  <c r="W13" i="6"/>
  <c r="V13" i="6"/>
  <c r="U13" i="6"/>
  <c r="T13" i="6"/>
  <c r="S13" i="6"/>
  <c r="W49" i="5"/>
  <c r="V49" i="5"/>
  <c r="U49" i="5"/>
  <c r="T49" i="5"/>
  <c r="S49" i="5"/>
  <c r="E195" i="3"/>
  <c r="M14" i="5"/>
  <c r="K14" i="5"/>
  <c r="J14" i="5"/>
  <c r="I14" i="5"/>
  <c r="L14" i="5"/>
  <c r="S8" i="5"/>
  <c r="U8" i="5"/>
  <c r="S23" i="5"/>
  <c r="U23" i="5"/>
  <c r="J38" i="2"/>
  <c r="K38" i="2"/>
  <c r="L123" i="8"/>
  <c r="L120" i="8"/>
  <c r="N125" i="8"/>
  <c r="O125" i="8"/>
  <c r="O122" i="8"/>
  <c r="N122" i="8"/>
  <c r="F20" i="13"/>
  <c r="F104" i="13"/>
  <c r="L10" i="6"/>
  <c r="J10" i="6"/>
  <c r="J37" i="10"/>
  <c r="L37" i="10"/>
  <c r="O278" i="8"/>
  <c r="N278" i="8"/>
  <c r="M22" i="5"/>
  <c r="L22" i="5"/>
  <c r="K22" i="5"/>
  <c r="J22" i="5"/>
  <c r="I22" i="5"/>
  <c r="G193" i="3"/>
  <c r="K57" i="2"/>
  <c r="J57" i="2"/>
  <c r="J33" i="2"/>
  <c r="K33" i="2"/>
  <c r="M25" i="5"/>
  <c r="L25" i="5"/>
  <c r="K25" i="5"/>
  <c r="J25" i="5"/>
  <c r="I25" i="5"/>
  <c r="L74" i="2"/>
  <c r="K74" i="2"/>
  <c r="M74" i="2"/>
  <c r="J74" i="2"/>
  <c r="N74" i="2"/>
  <c r="G42" i="2"/>
  <c r="L12" i="2"/>
  <c r="K12" i="2"/>
  <c r="M12" i="2"/>
  <c r="J12" i="2"/>
  <c r="N12" i="2"/>
  <c r="F34" i="13"/>
  <c r="I28" i="13"/>
  <c r="K28" i="13"/>
  <c r="K32" i="13"/>
  <c r="I32" i="13"/>
  <c r="I33" i="13"/>
  <c r="K33" i="13"/>
  <c r="F68" i="2"/>
  <c r="H43" i="2"/>
  <c r="M19" i="2"/>
  <c r="L19" i="2"/>
  <c r="J277" i="8"/>
  <c r="L276" i="8"/>
  <c r="J284" i="8"/>
  <c r="J281" i="8"/>
  <c r="H277" i="8"/>
  <c r="H274" i="8"/>
  <c r="L275" i="8"/>
  <c r="J238" i="8"/>
  <c r="L240" i="8"/>
  <c r="H229" i="8"/>
  <c r="F238" i="8"/>
  <c r="J231" i="8"/>
  <c r="L231" i="8"/>
  <c r="H241" i="8"/>
  <c r="H238" i="8"/>
  <c r="M19" i="5"/>
  <c r="L19" i="5"/>
  <c r="K19" i="5"/>
  <c r="J19" i="5"/>
  <c r="I19" i="5"/>
  <c r="L32" i="5"/>
  <c r="K32" i="5"/>
  <c r="J32" i="5"/>
  <c r="I32" i="5"/>
  <c r="M32" i="5"/>
  <c r="I7" i="5"/>
  <c r="M7" i="5"/>
  <c r="K7" i="5"/>
  <c r="L7" i="5"/>
  <c r="J7" i="5"/>
  <c r="M9" i="5"/>
  <c r="M11" i="5"/>
  <c r="I23" i="5"/>
  <c r="M23" i="5"/>
  <c r="L23" i="5"/>
  <c r="J23" i="5"/>
  <c r="K23" i="5"/>
  <c r="M52" i="5"/>
  <c r="L52" i="5"/>
  <c r="K52" i="5"/>
  <c r="I52" i="5"/>
  <c r="J52" i="5"/>
  <c r="F43" i="2"/>
  <c r="M73" i="28"/>
  <c r="L73" i="28"/>
  <c r="K73" i="28"/>
  <c r="I73" i="28"/>
  <c r="J73" i="28"/>
  <c r="K92" i="28"/>
  <c r="J92" i="28"/>
  <c r="I92" i="28"/>
  <c r="M92" i="28"/>
  <c r="L92" i="28"/>
  <c r="J69" i="28"/>
  <c r="I69" i="28"/>
  <c r="L69" i="28"/>
  <c r="K69" i="28"/>
  <c r="M69" i="28"/>
  <c r="H76" i="28"/>
  <c r="I38" i="28"/>
  <c r="K38" i="28"/>
  <c r="L38" i="28"/>
  <c r="J38" i="28"/>
  <c r="M38" i="28"/>
  <c r="L115" i="28"/>
  <c r="K115" i="28"/>
  <c r="I115" i="28"/>
  <c r="M115" i="28"/>
  <c r="J115" i="28"/>
  <c r="M67" i="28"/>
  <c r="J67" i="28"/>
  <c r="K67" i="28"/>
  <c r="I67" i="28"/>
  <c r="L67" i="28"/>
  <c r="M126" i="28"/>
  <c r="L126" i="28"/>
  <c r="K126" i="28"/>
  <c r="J126" i="28"/>
  <c r="I126" i="28"/>
  <c r="I108" i="28"/>
  <c r="L108" i="28"/>
  <c r="K108" i="28"/>
  <c r="J108" i="28"/>
  <c r="M108" i="28"/>
  <c r="M102" i="28"/>
  <c r="L102" i="28"/>
  <c r="K102" i="28"/>
  <c r="J102" i="28"/>
  <c r="I102" i="28"/>
  <c r="H60" i="30"/>
  <c r="H76" i="30"/>
  <c r="H87" i="30"/>
  <c r="H75" i="30"/>
  <c r="L98" i="28"/>
  <c r="K98" i="28"/>
  <c r="M98" i="28"/>
  <c r="J98" i="28"/>
  <c r="I98" i="28"/>
  <c r="M14" i="28"/>
  <c r="L14" i="28"/>
  <c r="K14" i="28"/>
  <c r="J14" i="28"/>
  <c r="I14" i="28"/>
  <c r="L53" i="28"/>
  <c r="J53" i="28"/>
  <c r="E146" i="28"/>
  <c r="G62" i="28"/>
  <c r="G118" i="28"/>
  <c r="I70" i="28"/>
  <c r="K70" i="28"/>
  <c r="F34" i="28"/>
  <c r="D160" i="28"/>
  <c r="D118" i="28"/>
  <c r="F76" i="25"/>
  <c r="F38" i="25"/>
  <c r="F104" i="25"/>
  <c r="F210" i="24"/>
  <c r="F41" i="25"/>
  <c r="F191" i="24"/>
  <c r="H191" i="24"/>
  <c r="F82" i="25"/>
  <c r="L77" i="25"/>
  <c r="F80" i="25"/>
  <c r="F42" i="25"/>
  <c r="L105" i="25"/>
  <c r="L84" i="25"/>
  <c r="F148" i="24"/>
  <c r="H148" i="24"/>
  <c r="L56" i="25"/>
  <c r="F231" i="24"/>
  <c r="F143" i="24"/>
  <c r="F78" i="25"/>
  <c r="L32" i="25"/>
  <c r="F146" i="24"/>
  <c r="O212" i="24"/>
  <c r="N212" i="24"/>
  <c r="J218" i="24"/>
  <c r="L213" i="24"/>
  <c r="L218" i="24"/>
  <c r="O210" i="24"/>
  <c r="N210" i="24"/>
  <c r="J65" i="24"/>
  <c r="L257" i="24"/>
  <c r="L152" i="24"/>
  <c r="L86" i="24"/>
  <c r="L58" i="24"/>
  <c r="N58" i="24"/>
  <c r="H263" i="24"/>
  <c r="H260" i="24"/>
  <c r="H257" i="24"/>
  <c r="F267" i="24"/>
  <c r="H262" i="24"/>
  <c r="J257" i="24"/>
  <c r="H267" i="24"/>
  <c r="H169" i="24"/>
  <c r="N78" i="24"/>
  <c r="O78" i="24"/>
  <c r="J55" i="24"/>
  <c r="H185" i="24"/>
  <c r="O189" i="24"/>
  <c r="N189" i="24"/>
  <c r="F186" i="24"/>
  <c r="H189" i="24"/>
  <c r="J189" i="24"/>
  <c r="O168" i="24"/>
  <c r="N168" i="24"/>
  <c r="J174" i="24"/>
  <c r="L169" i="24"/>
  <c r="J165" i="24"/>
  <c r="H175" i="24"/>
  <c r="H141" i="24"/>
  <c r="O145" i="24"/>
  <c r="N145" i="24"/>
  <c r="J151" i="24"/>
  <c r="L151" i="24"/>
  <c r="L146" i="24"/>
  <c r="F120" i="24"/>
  <c r="H127" i="24"/>
  <c r="H124" i="24"/>
  <c r="H121" i="24"/>
  <c r="F131" i="24"/>
  <c r="O122" i="24"/>
  <c r="N122" i="24"/>
  <c r="F87" i="24"/>
  <c r="H87" i="24"/>
  <c r="O141" i="24"/>
  <c r="N141" i="24"/>
  <c r="J61" i="24"/>
  <c r="F255" i="24"/>
  <c r="J238" i="24"/>
  <c r="H239" i="24"/>
  <c r="L229" i="24"/>
  <c r="N229" i="24"/>
  <c r="J236" i="24"/>
  <c r="J168" i="24"/>
  <c r="H86" i="24"/>
  <c r="J86" i="24"/>
  <c r="H58" i="24"/>
  <c r="J58" i="24"/>
  <c r="F215" i="24"/>
  <c r="L165" i="24"/>
  <c r="F63" i="24"/>
  <c r="H63" i="24"/>
  <c r="Z9" i="22"/>
  <c r="X9" i="22"/>
  <c r="F78" i="24"/>
  <c r="H78" i="24"/>
  <c r="V21" i="22"/>
  <c r="F102" i="24"/>
  <c r="H102" i="24"/>
  <c r="X61" i="19"/>
  <c r="G63" i="19"/>
  <c r="J55" i="19"/>
  <c r="H55" i="19"/>
  <c r="O51" i="19"/>
  <c r="R52" i="19"/>
  <c r="P52" i="19"/>
  <c r="X46" i="19"/>
  <c r="J44" i="19"/>
  <c r="H44" i="19"/>
  <c r="O49" i="19"/>
  <c r="R41" i="19"/>
  <c r="P41" i="19"/>
  <c r="W37" i="19"/>
  <c r="X38" i="19"/>
  <c r="J33" i="19"/>
  <c r="H33" i="19"/>
  <c r="R30" i="19"/>
  <c r="P30" i="19"/>
  <c r="W35" i="19"/>
  <c r="X27" i="19"/>
  <c r="J25" i="19"/>
  <c r="H25" i="19"/>
  <c r="R19" i="19"/>
  <c r="P19" i="19"/>
  <c r="X16" i="19"/>
  <c r="J14" i="19"/>
  <c r="H14" i="19"/>
  <c r="R11" i="19"/>
  <c r="P11" i="19"/>
  <c r="X140" i="19"/>
  <c r="X145" i="19"/>
  <c r="X146" i="19"/>
  <c r="X74" i="19"/>
  <c r="X85" i="19"/>
  <c r="X96" i="19"/>
  <c r="X104" i="19"/>
  <c r="X115" i="19"/>
  <c r="R130" i="19"/>
  <c r="P130" i="19"/>
  <c r="R136" i="19"/>
  <c r="P136" i="19"/>
  <c r="O135" i="19"/>
  <c r="P141" i="19"/>
  <c r="R141" i="19"/>
  <c r="R73" i="19"/>
  <c r="P73" i="19"/>
  <c r="R84" i="19"/>
  <c r="P84" i="19"/>
  <c r="R95" i="19"/>
  <c r="P95" i="19"/>
  <c r="R103" i="19"/>
  <c r="P103" i="19"/>
  <c r="R114" i="19"/>
  <c r="P114" i="19"/>
  <c r="R125" i="19"/>
  <c r="O133" i="19"/>
  <c r="P125" i="19"/>
  <c r="J126" i="19"/>
  <c r="H126" i="19"/>
  <c r="H131" i="19"/>
  <c r="J131" i="19"/>
  <c r="J72" i="19"/>
  <c r="H72" i="19"/>
  <c r="G91" i="19"/>
  <c r="J83" i="19"/>
  <c r="H83" i="19"/>
  <c r="G93" i="19"/>
  <c r="J94" i="19"/>
  <c r="H94" i="19"/>
  <c r="J102" i="19"/>
  <c r="H102" i="19"/>
  <c r="J113" i="19"/>
  <c r="H113" i="19"/>
  <c r="J124" i="19"/>
  <c r="H124" i="19"/>
  <c r="N63" i="19"/>
  <c r="V51" i="19"/>
  <c r="V49" i="19"/>
  <c r="X160" i="19"/>
  <c r="N77" i="19"/>
  <c r="N79" i="19"/>
  <c r="F161" i="19"/>
  <c r="F105" i="19"/>
  <c r="F107" i="19"/>
  <c r="H132" i="19"/>
  <c r="R57" i="19"/>
  <c r="P57" i="19"/>
  <c r="J141" i="19"/>
  <c r="H141" i="19"/>
  <c r="X57" i="19"/>
  <c r="V65" i="19"/>
  <c r="J137" i="19"/>
  <c r="H137" i="19"/>
  <c r="X67" i="19"/>
  <c r="M130" i="17"/>
  <c r="L130" i="17"/>
  <c r="K130" i="17"/>
  <c r="J130" i="17"/>
  <c r="I130" i="17"/>
  <c r="F119" i="17"/>
  <c r="M70" i="17"/>
  <c r="L70" i="17"/>
  <c r="K70" i="17"/>
  <c r="J70" i="17"/>
  <c r="I70" i="17"/>
  <c r="M53" i="17"/>
  <c r="L53" i="17"/>
  <c r="K53" i="17"/>
  <c r="J53" i="17"/>
  <c r="I53" i="17"/>
  <c r="I101" i="17"/>
  <c r="M101" i="17"/>
  <c r="L101" i="17"/>
  <c r="K101" i="17"/>
  <c r="J101" i="17"/>
  <c r="K138" i="17"/>
  <c r="J138" i="17"/>
  <c r="I138" i="17"/>
  <c r="M138" i="17"/>
  <c r="L138" i="17"/>
  <c r="L116" i="17"/>
  <c r="J116" i="17"/>
  <c r="L99" i="17"/>
  <c r="J99" i="17"/>
  <c r="L56" i="17"/>
  <c r="D63" i="17"/>
  <c r="J56" i="17"/>
  <c r="R21" i="17"/>
  <c r="X13" i="17"/>
  <c r="Z13" i="17"/>
  <c r="F149" i="17"/>
  <c r="E133" i="17"/>
  <c r="M140" i="17"/>
  <c r="L140" i="17"/>
  <c r="K140" i="17"/>
  <c r="J140" i="17"/>
  <c r="I140" i="17"/>
  <c r="M123" i="17"/>
  <c r="L123" i="17"/>
  <c r="K123" i="17"/>
  <c r="J123" i="17"/>
  <c r="I123" i="17"/>
  <c r="M80" i="17"/>
  <c r="H79" i="17"/>
  <c r="L80" i="17"/>
  <c r="J80" i="17"/>
  <c r="I80" i="17"/>
  <c r="K80" i="17"/>
  <c r="S21" i="15"/>
  <c r="K124" i="17"/>
  <c r="I124" i="17"/>
  <c r="I73" i="17"/>
  <c r="K73" i="17"/>
  <c r="K151" i="17"/>
  <c r="I151" i="17"/>
  <c r="W11" i="15"/>
  <c r="Y11" i="15"/>
  <c r="U17" i="14"/>
  <c r="T17" i="14"/>
  <c r="V17" i="14"/>
  <c r="C135" i="17"/>
  <c r="Z15" i="16"/>
  <c r="Y15" i="16"/>
  <c r="X15" i="16"/>
  <c r="W15" i="16"/>
  <c r="AA15" i="16"/>
  <c r="Y16" i="15"/>
  <c r="W16" i="15"/>
  <c r="I59" i="17"/>
  <c r="K59" i="17"/>
  <c r="S9" i="16"/>
  <c r="V14" i="14"/>
  <c r="U14" i="14"/>
  <c r="T14" i="14"/>
  <c r="C147" i="17"/>
  <c r="C105" i="17"/>
  <c r="V21" i="14"/>
  <c r="U21" i="14"/>
  <c r="T21" i="14"/>
  <c r="M47" i="13"/>
  <c r="L47" i="13"/>
  <c r="K47" i="13"/>
  <c r="I47" i="13"/>
  <c r="J47" i="13"/>
  <c r="L92" i="13"/>
  <c r="J92" i="13"/>
  <c r="J42" i="12"/>
  <c r="I42" i="12"/>
  <c r="I34" i="12"/>
  <c r="J34" i="12"/>
  <c r="J26" i="12"/>
  <c r="I26" i="12"/>
  <c r="J18" i="12"/>
  <c r="I18" i="12"/>
  <c r="F54" i="12"/>
  <c r="J79" i="10"/>
  <c r="L79" i="10"/>
  <c r="F56" i="10"/>
  <c r="H56" i="10"/>
  <c r="H35" i="10"/>
  <c r="J35" i="10"/>
  <c r="C146" i="13"/>
  <c r="W15" i="13"/>
  <c r="AA15" i="13"/>
  <c r="Z15" i="13"/>
  <c r="X15" i="13"/>
  <c r="Y15" i="13"/>
  <c r="W56" i="12"/>
  <c r="I47" i="12"/>
  <c r="N47" i="12"/>
  <c r="M47" i="12"/>
  <c r="L47" i="12"/>
  <c r="J47" i="12"/>
  <c r="K47" i="12"/>
  <c r="I39" i="12"/>
  <c r="N39" i="12"/>
  <c r="M39" i="12"/>
  <c r="L39" i="12"/>
  <c r="K39" i="12"/>
  <c r="J39" i="12"/>
  <c r="N42" i="12"/>
  <c r="I31" i="12"/>
  <c r="N31" i="12"/>
  <c r="M31" i="12"/>
  <c r="L31" i="12"/>
  <c r="J31" i="12"/>
  <c r="K31" i="12"/>
  <c r="I23" i="12"/>
  <c r="N23" i="12"/>
  <c r="M23" i="12"/>
  <c r="L23" i="12"/>
  <c r="K23" i="12"/>
  <c r="J23" i="12"/>
  <c r="I15" i="12"/>
  <c r="N15" i="12"/>
  <c r="M15" i="12"/>
  <c r="L15" i="12"/>
  <c r="J15" i="12"/>
  <c r="K15" i="12"/>
  <c r="E54" i="12"/>
  <c r="L99" i="10"/>
  <c r="N99" i="10"/>
  <c r="O80" i="10"/>
  <c r="N59" i="10"/>
  <c r="O59" i="10"/>
  <c r="M143" i="13"/>
  <c r="K143" i="13"/>
  <c r="J143" i="13"/>
  <c r="I143" i="13"/>
  <c r="L143" i="13"/>
  <c r="L25" i="13"/>
  <c r="J25" i="13"/>
  <c r="O81" i="10"/>
  <c r="N81" i="10"/>
  <c r="C20" i="13"/>
  <c r="W53" i="12"/>
  <c r="W45" i="12"/>
  <c r="W37" i="12"/>
  <c r="W29" i="12"/>
  <c r="W21" i="12"/>
  <c r="J107" i="10"/>
  <c r="L86" i="10"/>
  <c r="O76" i="10"/>
  <c r="N76" i="10"/>
  <c r="F59" i="10"/>
  <c r="L40" i="10"/>
  <c r="F11" i="10"/>
  <c r="D104" i="13"/>
  <c r="L26" i="13"/>
  <c r="K26" i="13"/>
  <c r="J26" i="13"/>
  <c r="I26" i="13"/>
  <c r="H34" i="13"/>
  <c r="M26" i="13"/>
  <c r="L15" i="13"/>
  <c r="K15" i="13"/>
  <c r="J15" i="13"/>
  <c r="I15" i="13"/>
  <c r="M15" i="13"/>
  <c r="H20" i="13"/>
  <c r="L6" i="12"/>
  <c r="K6" i="12"/>
  <c r="J6" i="12"/>
  <c r="I6" i="12"/>
  <c r="H53" i="12"/>
  <c r="N6" i="12"/>
  <c r="M6" i="12"/>
  <c r="N7" i="12"/>
  <c r="M42" i="12"/>
  <c r="M12" i="12"/>
  <c r="M7" i="12"/>
  <c r="M26" i="12"/>
  <c r="M50" i="12"/>
  <c r="M34" i="12"/>
  <c r="M14" i="12"/>
  <c r="M13" i="12"/>
  <c r="M22" i="12"/>
  <c r="M18" i="12"/>
  <c r="M46" i="12"/>
  <c r="M30" i="12"/>
  <c r="M38" i="12"/>
  <c r="L100" i="10"/>
  <c r="N100" i="10"/>
  <c r="L81" i="10"/>
  <c r="J64" i="10"/>
  <c r="L64" i="10"/>
  <c r="L54" i="10"/>
  <c r="N54" i="10"/>
  <c r="L35" i="10"/>
  <c r="N35" i="10"/>
  <c r="F16" i="10"/>
  <c r="K139" i="13"/>
  <c r="J139" i="13"/>
  <c r="I139" i="13"/>
  <c r="M139" i="13"/>
  <c r="L139" i="13"/>
  <c r="L32" i="13"/>
  <c r="J32" i="13"/>
  <c r="AA17" i="13"/>
  <c r="Z17" i="13"/>
  <c r="Y17" i="13"/>
  <c r="X17" i="13"/>
  <c r="W17" i="13"/>
  <c r="AA9" i="13"/>
  <c r="Z9" i="13"/>
  <c r="Y9" i="13"/>
  <c r="X9" i="13"/>
  <c r="W9" i="13"/>
  <c r="M86" i="13"/>
  <c r="L86" i="13"/>
  <c r="J86" i="13"/>
  <c r="I86" i="13"/>
  <c r="K86" i="13"/>
  <c r="M55" i="13"/>
  <c r="L55" i="13"/>
  <c r="K55" i="13"/>
  <c r="I55" i="13"/>
  <c r="J55" i="13"/>
  <c r="M124" i="13"/>
  <c r="L124" i="13"/>
  <c r="K124" i="13"/>
  <c r="I124" i="13"/>
  <c r="H132" i="13"/>
  <c r="J124" i="13"/>
  <c r="L93" i="13"/>
  <c r="K93" i="13"/>
  <c r="J93" i="13"/>
  <c r="M93" i="13"/>
  <c r="I93" i="13"/>
  <c r="J65" i="13"/>
  <c r="I65" i="13"/>
  <c r="M65" i="13"/>
  <c r="L65" i="13"/>
  <c r="K65" i="13"/>
  <c r="J142" i="13"/>
  <c r="I142" i="13"/>
  <c r="M142" i="13"/>
  <c r="L142" i="13"/>
  <c r="K142" i="13"/>
  <c r="I111" i="13"/>
  <c r="M111" i="13"/>
  <c r="L111" i="13"/>
  <c r="K111" i="13"/>
  <c r="J111" i="13"/>
  <c r="L80" i="13"/>
  <c r="K80" i="13"/>
  <c r="J80" i="13"/>
  <c r="M80" i="13"/>
  <c r="I80" i="13"/>
  <c r="L149" i="13"/>
  <c r="K149" i="13"/>
  <c r="J149" i="13"/>
  <c r="M149" i="13"/>
  <c r="I149" i="13"/>
  <c r="M49" i="12"/>
  <c r="L49" i="12"/>
  <c r="K49" i="12"/>
  <c r="J49" i="12"/>
  <c r="I49" i="12"/>
  <c r="N49" i="12"/>
  <c r="M41" i="12"/>
  <c r="L41" i="12"/>
  <c r="K41" i="12"/>
  <c r="J41" i="12"/>
  <c r="I41" i="12"/>
  <c r="N41" i="12"/>
  <c r="M33" i="12"/>
  <c r="L33" i="12"/>
  <c r="K33" i="12"/>
  <c r="J33" i="12"/>
  <c r="I33" i="12"/>
  <c r="N33" i="12"/>
  <c r="M25" i="12"/>
  <c r="L25" i="12"/>
  <c r="K25" i="12"/>
  <c r="J25" i="12"/>
  <c r="I25" i="12"/>
  <c r="N25" i="12"/>
  <c r="M17" i="12"/>
  <c r="L17" i="12"/>
  <c r="K17" i="12"/>
  <c r="J17" i="12"/>
  <c r="I17" i="12"/>
  <c r="N17" i="12"/>
  <c r="H54" i="12"/>
  <c r="E56" i="12"/>
  <c r="L103" i="10"/>
  <c r="L84" i="10"/>
  <c r="L65" i="10"/>
  <c r="H104" i="10"/>
  <c r="J104" i="10"/>
  <c r="H108" i="10"/>
  <c r="J108" i="10"/>
  <c r="H11" i="10"/>
  <c r="J11" i="10"/>
  <c r="H163" i="8"/>
  <c r="J165" i="8"/>
  <c r="H175" i="8"/>
  <c r="J175" i="8"/>
  <c r="H172" i="8"/>
  <c r="J172" i="8"/>
  <c r="W41" i="6"/>
  <c r="V41" i="6"/>
  <c r="U41" i="6"/>
  <c r="T41" i="6"/>
  <c r="S41" i="6"/>
  <c r="M8" i="6"/>
  <c r="L8" i="6"/>
  <c r="K8" i="6"/>
  <c r="J8" i="6"/>
  <c r="I8" i="6"/>
  <c r="F101" i="10"/>
  <c r="F97" i="10"/>
  <c r="H97" i="10"/>
  <c r="J255" i="8"/>
  <c r="L82" i="8"/>
  <c r="F59" i="8"/>
  <c r="F99" i="8"/>
  <c r="H99" i="8"/>
  <c r="F187" i="8"/>
  <c r="F275" i="8"/>
  <c r="F236" i="8"/>
  <c r="H236" i="8"/>
  <c r="F153" i="8"/>
  <c r="F241" i="8"/>
  <c r="F169" i="8"/>
  <c r="H169" i="8"/>
  <c r="F122" i="8"/>
  <c r="F210" i="8"/>
  <c r="H210" i="8"/>
  <c r="S52" i="6"/>
  <c r="W52" i="6"/>
  <c r="V52" i="6"/>
  <c r="U52" i="6"/>
  <c r="T52" i="6"/>
  <c r="S28" i="6"/>
  <c r="W28" i="6"/>
  <c r="V28" i="6"/>
  <c r="T28" i="6"/>
  <c r="U28" i="6"/>
  <c r="W10" i="5"/>
  <c r="V10" i="5"/>
  <c r="S10" i="5"/>
  <c r="U10" i="5"/>
  <c r="T10" i="5"/>
  <c r="E189" i="3"/>
  <c r="M178" i="3"/>
  <c r="L178" i="3"/>
  <c r="M162" i="3"/>
  <c r="L162" i="3"/>
  <c r="C55" i="12"/>
  <c r="L38" i="12"/>
  <c r="K38" i="12"/>
  <c r="C53" i="12"/>
  <c r="C57" i="12" s="1"/>
  <c r="H251" i="8"/>
  <c r="J253" i="8"/>
  <c r="H263" i="8"/>
  <c r="H260" i="8"/>
  <c r="J260" i="8"/>
  <c r="O209" i="8"/>
  <c r="N209" i="8"/>
  <c r="L219" i="8"/>
  <c r="L216" i="8"/>
  <c r="L213" i="8"/>
  <c r="J76" i="8"/>
  <c r="H58" i="8"/>
  <c r="J58" i="8"/>
  <c r="J33" i="6"/>
  <c r="I33" i="6"/>
  <c r="M33" i="6"/>
  <c r="K33" i="6"/>
  <c r="L33" i="6"/>
  <c r="J14" i="6"/>
  <c r="I14" i="6"/>
  <c r="M14" i="6"/>
  <c r="L14" i="6"/>
  <c r="K14" i="6"/>
  <c r="H187" i="3"/>
  <c r="H214" i="8"/>
  <c r="J168" i="8"/>
  <c r="O143" i="8"/>
  <c r="N143" i="8"/>
  <c r="L153" i="8"/>
  <c r="L150" i="8"/>
  <c r="L147" i="8"/>
  <c r="H79" i="8"/>
  <c r="J79" i="8"/>
  <c r="U18" i="6"/>
  <c r="T18" i="6"/>
  <c r="S18" i="6"/>
  <c r="W18" i="6"/>
  <c r="V18" i="6"/>
  <c r="F168" i="8"/>
  <c r="F86" i="8"/>
  <c r="F82" i="8"/>
  <c r="H56" i="8"/>
  <c r="J56" i="8"/>
  <c r="F39" i="8"/>
  <c r="H39" i="8"/>
  <c r="V50" i="5"/>
  <c r="T50" i="5"/>
  <c r="K214" i="3"/>
  <c r="J214" i="3"/>
  <c r="H186" i="3"/>
  <c r="K175" i="3"/>
  <c r="J175" i="3"/>
  <c r="H192" i="3"/>
  <c r="J159" i="3"/>
  <c r="K159" i="3"/>
  <c r="X43" i="12"/>
  <c r="V43" i="12"/>
  <c r="U43" i="12"/>
  <c r="V13" i="12"/>
  <c r="U13" i="12"/>
  <c r="X13" i="12"/>
  <c r="V46" i="12"/>
  <c r="U46" i="12"/>
  <c r="X46" i="12"/>
  <c r="U21" i="12"/>
  <c r="X21" i="12"/>
  <c r="V21" i="12"/>
  <c r="U53" i="12"/>
  <c r="X53" i="12"/>
  <c r="V53" i="12"/>
  <c r="F76" i="10"/>
  <c r="H76" i="10"/>
  <c r="H13" i="10"/>
  <c r="L254" i="8"/>
  <c r="L192" i="8"/>
  <c r="J191" i="8"/>
  <c r="J188" i="8"/>
  <c r="J185" i="8"/>
  <c r="H195" i="8"/>
  <c r="O190" i="8"/>
  <c r="L63" i="8"/>
  <c r="E191" i="3"/>
  <c r="J131" i="8"/>
  <c r="I11" i="5"/>
  <c r="K11" i="5"/>
  <c r="S16" i="5"/>
  <c r="U16" i="5"/>
  <c r="U7" i="5"/>
  <c r="S7" i="5"/>
  <c r="U31" i="5"/>
  <c r="S31" i="5"/>
  <c r="J142" i="3"/>
  <c r="K142" i="3"/>
  <c r="K19" i="2"/>
  <c r="J19" i="2"/>
  <c r="H125" i="8"/>
  <c r="J125" i="8"/>
  <c r="J122" i="8"/>
  <c r="J119" i="8"/>
  <c r="H129" i="8"/>
  <c r="M33" i="5"/>
  <c r="L33" i="5"/>
  <c r="K33" i="5"/>
  <c r="J33" i="5"/>
  <c r="I33" i="5"/>
  <c r="J65" i="2"/>
  <c r="I68" i="2"/>
  <c r="K65" i="2"/>
  <c r="M65" i="2"/>
  <c r="N65" i="2"/>
  <c r="L65" i="2"/>
  <c r="L21" i="6"/>
  <c r="J21" i="6"/>
  <c r="J34" i="10"/>
  <c r="G186" i="3"/>
  <c r="M72" i="2"/>
  <c r="L72" i="2"/>
  <c r="M49" i="2"/>
  <c r="L49" i="2"/>
  <c r="M10" i="2"/>
  <c r="L10" i="2"/>
  <c r="I42" i="13"/>
  <c r="K42" i="13"/>
  <c r="G104" i="13"/>
  <c r="G76" i="13"/>
  <c r="U44" i="12"/>
  <c r="V44" i="12"/>
  <c r="M46" i="5"/>
  <c r="L46" i="5"/>
  <c r="K46" i="5"/>
  <c r="J46" i="5"/>
  <c r="I46" i="5"/>
  <c r="H67" i="2"/>
  <c r="H284" i="8"/>
  <c r="L277" i="8"/>
  <c r="L274" i="8"/>
  <c r="N279" i="8"/>
  <c r="O279" i="8"/>
  <c r="N276" i="8"/>
  <c r="O276" i="8"/>
  <c r="L239" i="8"/>
  <c r="J230" i="8"/>
  <c r="O231" i="8"/>
  <c r="N231" i="8"/>
  <c r="L241" i="8"/>
  <c r="L238" i="8"/>
  <c r="L235" i="8"/>
  <c r="M27" i="5"/>
  <c r="L27" i="5"/>
  <c r="K27" i="5"/>
  <c r="J27" i="5"/>
  <c r="I27" i="5"/>
  <c r="L40" i="5"/>
  <c r="K40" i="5"/>
  <c r="J40" i="5"/>
  <c r="I40" i="5"/>
  <c r="M40" i="5"/>
  <c r="I15" i="5"/>
  <c r="M15" i="5"/>
  <c r="L15" i="5"/>
  <c r="K15" i="5"/>
  <c r="J15" i="5"/>
  <c r="I31" i="5"/>
  <c r="M31" i="5"/>
  <c r="L31" i="5"/>
  <c r="K31" i="5"/>
  <c r="J31" i="5"/>
  <c r="H42" i="2"/>
  <c r="J42" i="2" s="1"/>
  <c r="K39" i="2"/>
  <c r="J39" i="2"/>
  <c r="H18" i="2"/>
  <c r="K15" i="2"/>
  <c r="J15" i="2"/>
  <c r="M199" i="3"/>
  <c r="L199" i="3"/>
  <c r="K199" i="3"/>
  <c r="J199" i="3"/>
  <c r="M125" i="3"/>
  <c r="L125" i="3"/>
  <c r="K125" i="3"/>
  <c r="J125" i="3"/>
  <c r="J132" i="3"/>
  <c r="M132" i="3"/>
  <c r="L132" i="3"/>
  <c r="K132" i="3"/>
  <c r="J124" i="3"/>
  <c r="K124" i="3"/>
  <c r="L124" i="3"/>
  <c r="M124" i="3"/>
  <c r="L127" i="3"/>
  <c r="K127" i="3"/>
  <c r="J127" i="3"/>
  <c r="M127" i="3"/>
  <c r="M201" i="3"/>
  <c r="L201" i="3"/>
  <c r="M126" i="3"/>
  <c r="L126" i="3"/>
  <c r="J126" i="3"/>
  <c r="K126" i="3"/>
  <c r="K128" i="3"/>
  <c r="J128" i="3"/>
  <c r="M128" i="3"/>
  <c r="L128" i="3"/>
  <c r="L203" i="3"/>
  <c r="K203" i="3"/>
  <c r="J203" i="3"/>
  <c r="M203" i="3"/>
  <c r="L130" i="3"/>
  <c r="J130" i="3"/>
  <c r="M130" i="3"/>
  <c r="K130" i="3"/>
  <c r="M133" i="3"/>
  <c r="K133" i="3"/>
  <c r="L133" i="3"/>
  <c r="J133" i="3"/>
  <c r="K200" i="3"/>
  <c r="J200" i="3"/>
  <c r="M205" i="3"/>
  <c r="L205" i="3"/>
  <c r="K204" i="3"/>
  <c r="J204" i="3"/>
  <c r="K131" i="3"/>
  <c r="L131" i="3"/>
  <c r="J131" i="3"/>
  <c r="M131" i="3"/>
  <c r="M45" i="2"/>
  <c r="L45" i="2"/>
  <c r="M197" i="3"/>
  <c r="L197" i="3"/>
  <c r="M129" i="3"/>
  <c r="J129" i="3"/>
  <c r="L129" i="3"/>
  <c r="K129" i="3"/>
  <c r="M207" i="3"/>
  <c r="L207" i="3"/>
  <c r="K207" i="3"/>
  <c r="J207" i="3"/>
  <c r="M134" i="3"/>
  <c r="L134" i="3"/>
  <c r="J134" i="3"/>
  <c r="K134" i="3"/>
  <c r="K141" i="42"/>
  <c r="K142" i="42"/>
  <c r="L16" i="42"/>
  <c r="N16" i="42"/>
  <c r="M16" i="42"/>
  <c r="M160" i="27"/>
  <c r="L160" i="27"/>
  <c r="I160" i="27"/>
  <c r="J160" i="27"/>
  <c r="K160" i="27"/>
  <c r="H120" i="21"/>
  <c r="J120" i="21"/>
  <c r="I120" i="21"/>
  <c r="N119" i="22"/>
  <c r="M119" i="22"/>
  <c r="L119" i="22"/>
  <c r="K119" i="22"/>
  <c r="J119" i="22"/>
  <c r="H64" i="21"/>
  <c r="J64" i="21"/>
  <c r="I64" i="21"/>
  <c r="Z160" i="18"/>
  <c r="AB160" i="18"/>
  <c r="AA160" i="18"/>
  <c r="L77" i="22"/>
  <c r="K77" i="22"/>
  <c r="J77" i="22"/>
  <c r="N77" i="22"/>
  <c r="M77" i="22"/>
  <c r="AB132" i="18"/>
  <c r="Z132" i="18"/>
  <c r="AA132" i="18"/>
  <c r="T118" i="18"/>
  <c r="S118" i="18"/>
  <c r="R118" i="18"/>
  <c r="AB36" i="18"/>
  <c r="AA36" i="18"/>
  <c r="Z36" i="18"/>
  <c r="J9" i="17"/>
  <c r="I9" i="17"/>
  <c r="M9" i="17"/>
  <c r="L9" i="17"/>
  <c r="K9" i="17"/>
  <c r="M42" i="17"/>
  <c r="M94" i="17"/>
  <c r="M39" i="17"/>
  <c r="M102" i="17"/>
  <c r="M45" i="17"/>
  <c r="M40" i="17"/>
  <c r="M26" i="17"/>
  <c r="M115" i="17"/>
  <c r="M41" i="17"/>
  <c r="M33" i="17"/>
  <c r="M90" i="17"/>
  <c r="M151" i="17"/>
  <c r="M154" i="17"/>
  <c r="M72" i="17"/>
  <c r="M145" i="17"/>
  <c r="M156" i="17"/>
  <c r="M99" i="17"/>
  <c r="M29" i="17"/>
  <c r="M18" i="17"/>
  <c r="M89" i="17"/>
  <c r="M24" i="17"/>
  <c r="M159" i="17"/>
  <c r="M68" i="17"/>
  <c r="M56" i="17"/>
  <c r="M25" i="17"/>
  <c r="M132" i="17"/>
  <c r="M16" i="17"/>
  <c r="M44" i="17"/>
  <c r="M125" i="17"/>
  <c r="M59" i="17"/>
  <c r="M82" i="17"/>
  <c r="M128" i="17"/>
  <c r="M116" i="17"/>
  <c r="M85" i="17"/>
  <c r="M14" i="17"/>
  <c r="M48" i="17"/>
  <c r="M34" i="17"/>
  <c r="M124" i="17"/>
  <c r="M38" i="17"/>
  <c r="M73" i="17"/>
  <c r="M46" i="17"/>
  <c r="M108" i="17"/>
  <c r="M47" i="17"/>
  <c r="M10" i="17"/>
  <c r="M150" i="17"/>
  <c r="M12" i="17"/>
  <c r="M27" i="17"/>
  <c r="M28" i="17"/>
  <c r="M111" i="17"/>
  <c r="M76" i="17"/>
  <c r="M17" i="17"/>
  <c r="J105" i="16"/>
  <c r="I105" i="16"/>
  <c r="M105" i="16"/>
  <c r="K105" i="16"/>
  <c r="L105" i="16"/>
  <c r="J91" i="15"/>
  <c r="I91" i="15"/>
  <c r="M91" i="15"/>
  <c r="L91" i="15"/>
  <c r="K91" i="15"/>
  <c r="T7" i="19"/>
  <c r="Z7" i="19"/>
  <c r="T16" i="43"/>
  <c r="S16" i="43"/>
  <c r="R16" i="43"/>
  <c r="Q16" i="43"/>
  <c r="P16" i="43"/>
  <c r="M11" i="37"/>
  <c r="L11" i="37"/>
  <c r="K11" i="37"/>
  <c r="I34" i="26"/>
  <c r="M34" i="26"/>
  <c r="K34" i="26"/>
  <c r="J34" i="26"/>
  <c r="L34" i="26"/>
  <c r="J160" i="26"/>
  <c r="I160" i="26"/>
  <c r="M160" i="26"/>
  <c r="L160" i="26"/>
  <c r="K160" i="26"/>
  <c r="I90" i="27"/>
  <c r="L90" i="27"/>
  <c r="M90" i="27"/>
  <c r="K90" i="27"/>
  <c r="J90" i="27"/>
  <c r="H162" i="21"/>
  <c r="J162" i="21"/>
  <c r="I162" i="21"/>
  <c r="K134" i="18"/>
  <c r="J134" i="18"/>
  <c r="I134" i="18"/>
  <c r="T52" i="18"/>
  <c r="T76" i="18"/>
  <c r="S76" i="18"/>
  <c r="R76" i="18"/>
  <c r="AB20" i="18"/>
  <c r="AA20" i="18"/>
  <c r="Z20" i="18"/>
  <c r="M141" i="17"/>
  <c r="K51" i="18"/>
  <c r="AB92" i="18"/>
  <c r="AA92" i="18"/>
  <c r="Z92" i="18"/>
  <c r="T45" i="18"/>
  <c r="M31" i="17"/>
  <c r="K118" i="18"/>
  <c r="J118" i="18"/>
  <c r="I118" i="18"/>
  <c r="L7" i="19"/>
  <c r="K139" i="43"/>
  <c r="K144" i="43"/>
  <c r="K140" i="42"/>
  <c r="K145" i="41"/>
  <c r="K142" i="41"/>
  <c r="L76" i="26"/>
  <c r="K76" i="26"/>
  <c r="I76" i="26"/>
  <c r="M76" i="26"/>
  <c r="J76" i="26"/>
  <c r="J48" i="26"/>
  <c r="I48" i="26"/>
  <c r="L48" i="26"/>
  <c r="M48" i="26"/>
  <c r="K48" i="26"/>
  <c r="M21" i="22"/>
  <c r="N21" i="22"/>
  <c r="L21" i="22"/>
  <c r="K21" i="22"/>
  <c r="J21" i="22"/>
  <c r="N91" i="22"/>
  <c r="L91" i="22"/>
  <c r="K91" i="22"/>
  <c r="J91" i="22"/>
  <c r="M91" i="22"/>
  <c r="L49" i="22"/>
  <c r="K49" i="22"/>
  <c r="J49" i="22"/>
  <c r="N49" i="22"/>
  <c r="M49" i="22"/>
  <c r="N63" i="22"/>
  <c r="L63" i="22"/>
  <c r="K63" i="22"/>
  <c r="J63" i="22"/>
  <c r="M63" i="22"/>
  <c r="J160" i="18"/>
  <c r="I160" i="18"/>
  <c r="K160" i="18"/>
  <c r="T146" i="18"/>
  <c r="S146" i="18"/>
  <c r="R146" i="18"/>
  <c r="T120" i="18"/>
  <c r="S120" i="18"/>
  <c r="R120" i="18"/>
  <c r="AB64" i="18"/>
  <c r="AA64" i="18"/>
  <c r="Z64" i="18"/>
  <c r="M93" i="16"/>
  <c r="K93" i="16"/>
  <c r="J93" i="16"/>
  <c r="I93" i="16"/>
  <c r="L93" i="16"/>
  <c r="I35" i="16"/>
  <c r="M35" i="16"/>
  <c r="L35" i="16"/>
  <c r="K35" i="16"/>
  <c r="J35" i="16"/>
  <c r="M81" i="17"/>
  <c r="I135" i="16"/>
  <c r="M135" i="16"/>
  <c r="L135" i="16"/>
  <c r="K135" i="16"/>
  <c r="J135" i="16"/>
  <c r="D7" i="19"/>
  <c r="K145" i="42"/>
  <c r="H16" i="42"/>
  <c r="J16" i="42"/>
  <c r="I16" i="42"/>
  <c r="I11" i="37"/>
  <c r="H11" i="37"/>
  <c r="G11" i="37"/>
  <c r="I48" i="27"/>
  <c r="M48" i="27"/>
  <c r="L48" i="27"/>
  <c r="K48" i="27"/>
  <c r="J48" i="27"/>
  <c r="L118" i="27"/>
  <c r="K118" i="27"/>
  <c r="J118" i="27"/>
  <c r="I118" i="27"/>
  <c r="M118" i="27"/>
  <c r="K76" i="27"/>
  <c r="J76" i="27"/>
  <c r="I76" i="27"/>
  <c r="M76" i="27"/>
  <c r="L76" i="27"/>
  <c r="L133" i="22"/>
  <c r="K133" i="22"/>
  <c r="J133" i="22"/>
  <c r="N133" i="22"/>
  <c r="M133" i="22"/>
  <c r="H134" i="21"/>
  <c r="J134" i="21"/>
  <c r="I134" i="21"/>
  <c r="T134" i="18"/>
  <c r="S134" i="18"/>
  <c r="R134" i="18"/>
  <c r="T155" i="18"/>
  <c r="K146" i="18"/>
  <c r="J146" i="18"/>
  <c r="I146" i="18"/>
  <c r="T137" i="18"/>
  <c r="T127" i="18"/>
  <c r="M20" i="17"/>
  <c r="K8" i="18"/>
  <c r="J8" i="18"/>
  <c r="I8" i="18"/>
  <c r="K19" i="18"/>
  <c r="K28" i="18"/>
  <c r="K67" i="18"/>
  <c r="K93" i="18"/>
  <c r="K101" i="18"/>
  <c r="K89" i="18"/>
  <c r="K98" i="18"/>
  <c r="K39" i="18"/>
  <c r="K65" i="18"/>
  <c r="K73" i="18"/>
  <c r="K23" i="18"/>
  <c r="K31" i="18"/>
  <c r="K96" i="18"/>
  <c r="K113" i="18"/>
  <c r="K137" i="18"/>
  <c r="K24" i="18"/>
  <c r="K32" i="18"/>
  <c r="K58" i="18"/>
  <c r="K12" i="18"/>
  <c r="K55" i="18"/>
  <c r="K94" i="18"/>
  <c r="K102" i="18"/>
  <c r="K30" i="18"/>
  <c r="K117" i="18"/>
  <c r="K41" i="18"/>
  <c r="K80" i="18"/>
  <c r="K88" i="18"/>
  <c r="K114" i="18"/>
  <c r="K29" i="18"/>
  <c r="K68" i="18"/>
  <c r="K111" i="18"/>
  <c r="K13" i="18"/>
  <c r="K52" i="18"/>
  <c r="K60" i="18"/>
  <c r="K86" i="18"/>
  <c r="K10" i="18"/>
  <c r="K18" i="18"/>
  <c r="K44" i="18"/>
  <c r="K71" i="18"/>
  <c r="K110" i="18"/>
  <c r="K25" i="18"/>
  <c r="K59" i="18"/>
  <c r="K107" i="18"/>
  <c r="K124" i="18"/>
  <c r="K125" i="18"/>
  <c r="K9" i="18"/>
  <c r="K26" i="18"/>
  <c r="K43" i="18"/>
  <c r="K83" i="18"/>
  <c r="K122" i="18"/>
  <c r="K141" i="18"/>
  <c r="K11" i="18"/>
  <c r="K37" i="18"/>
  <c r="K45" i="18"/>
  <c r="K126" i="18"/>
  <c r="K33" i="18"/>
  <c r="K42" i="18"/>
  <c r="K81" i="18"/>
  <c r="K115" i="18"/>
  <c r="K17" i="18"/>
  <c r="K82" i="18"/>
  <c r="K99" i="18"/>
  <c r="T46" i="18"/>
  <c r="M158" i="17"/>
  <c r="T125" i="18"/>
  <c r="K38" i="18"/>
  <c r="T110" i="18"/>
  <c r="T101" i="18"/>
  <c r="AB62" i="18"/>
  <c r="AA62" i="18"/>
  <c r="Z62" i="18"/>
  <c r="K97" i="18"/>
  <c r="T131" i="18"/>
  <c r="M19" i="17"/>
  <c r="M142" i="17"/>
  <c r="M55" i="17"/>
  <c r="K140" i="41"/>
  <c r="M34" i="27"/>
  <c r="L34" i="27"/>
  <c r="K34" i="27"/>
  <c r="J34" i="27"/>
  <c r="I34" i="27"/>
  <c r="M132" i="26"/>
  <c r="L132" i="26"/>
  <c r="K132" i="26"/>
  <c r="J132" i="26"/>
  <c r="I132" i="26"/>
  <c r="M132" i="27"/>
  <c r="L132" i="27"/>
  <c r="K132" i="27"/>
  <c r="J132" i="27"/>
  <c r="I132" i="27"/>
  <c r="M20" i="27"/>
  <c r="L20" i="27"/>
  <c r="K20" i="27"/>
  <c r="J20" i="27"/>
  <c r="I20" i="27"/>
  <c r="N147" i="22"/>
  <c r="M147" i="22"/>
  <c r="L147" i="22"/>
  <c r="K147" i="22"/>
  <c r="J147" i="22"/>
  <c r="L105" i="22"/>
  <c r="K105" i="22"/>
  <c r="J105" i="22"/>
  <c r="N105" i="22"/>
  <c r="M105" i="22"/>
  <c r="H22" i="21"/>
  <c r="J22" i="21"/>
  <c r="I22" i="21"/>
  <c r="R160" i="18"/>
  <c r="T160" i="18"/>
  <c r="S160" i="18"/>
  <c r="Z90" i="18"/>
  <c r="AB90" i="18"/>
  <c r="AA90" i="18"/>
  <c r="I91" i="16"/>
  <c r="M91" i="16"/>
  <c r="L91" i="16"/>
  <c r="K91" i="16"/>
  <c r="J91" i="16"/>
  <c r="AB106" i="18"/>
  <c r="AA106" i="18"/>
  <c r="Z106" i="18"/>
  <c r="T50" i="18"/>
  <c r="S50" i="18"/>
  <c r="R50" i="18"/>
  <c r="J132" i="18"/>
  <c r="I132" i="18"/>
  <c r="K132" i="18"/>
  <c r="M43" i="17"/>
  <c r="T114" i="18"/>
  <c r="T92" i="18"/>
  <c r="S92" i="18"/>
  <c r="R92" i="18"/>
  <c r="T36" i="18"/>
  <c r="S36" i="18"/>
  <c r="R36" i="18"/>
  <c r="K75" i="18"/>
  <c r="AB48" i="18"/>
  <c r="AA48" i="18"/>
  <c r="Z48" i="18"/>
  <c r="K137" i="41"/>
  <c r="I129" i="37"/>
  <c r="H129" i="37"/>
  <c r="G129" i="37"/>
  <c r="K62" i="26"/>
  <c r="J62" i="26"/>
  <c r="M62" i="26"/>
  <c r="L62" i="26"/>
  <c r="I62" i="26"/>
  <c r="L161" i="22"/>
  <c r="K161" i="22"/>
  <c r="J161" i="22"/>
  <c r="N161" i="22"/>
  <c r="M161" i="22"/>
  <c r="H106" i="21"/>
  <c r="J106" i="21"/>
  <c r="I106" i="21"/>
  <c r="H50" i="21"/>
  <c r="J50" i="21"/>
  <c r="I50" i="21"/>
  <c r="R22" i="21"/>
  <c r="T22" i="21"/>
  <c r="S22" i="21"/>
  <c r="R34" i="18"/>
  <c r="T34" i="18"/>
  <c r="S34" i="18"/>
  <c r="S8" i="18"/>
  <c r="R8" i="18"/>
  <c r="T8" i="18"/>
  <c r="T10" i="18"/>
  <c r="T44" i="18"/>
  <c r="T79" i="18"/>
  <c r="T18" i="18"/>
  <c r="T53" i="18"/>
  <c r="T32" i="18"/>
  <c r="T71" i="18"/>
  <c r="T136" i="18"/>
  <c r="T55" i="18"/>
  <c r="T81" i="18"/>
  <c r="T153" i="18"/>
  <c r="T60" i="18"/>
  <c r="T99" i="18"/>
  <c r="T70" i="18"/>
  <c r="T40" i="18"/>
  <c r="T74" i="18"/>
  <c r="T109" i="18"/>
  <c r="T27" i="18"/>
  <c r="T96" i="18"/>
  <c r="T11" i="18"/>
  <c r="T97" i="18"/>
  <c r="T123" i="18"/>
  <c r="T157" i="18"/>
  <c r="T144" i="18"/>
  <c r="T12" i="18"/>
  <c r="T16" i="18"/>
  <c r="T33" i="18"/>
  <c r="T42" i="18"/>
  <c r="T107" i="18"/>
  <c r="T140" i="18"/>
  <c r="T13" i="18"/>
  <c r="T26" i="18"/>
  <c r="T39" i="18"/>
  <c r="T121" i="18"/>
  <c r="T14" i="18"/>
  <c r="T149" i="18"/>
  <c r="T113" i="18"/>
  <c r="T61" i="18"/>
  <c r="T142" i="18"/>
  <c r="T15" i="18"/>
  <c r="T88" i="18"/>
  <c r="T129" i="18"/>
  <c r="T25" i="18"/>
  <c r="T111" i="18"/>
  <c r="T124" i="18"/>
  <c r="T43" i="18"/>
  <c r="T116" i="18"/>
  <c r="T83" i="18"/>
  <c r="T57" i="18"/>
  <c r="T31" i="18"/>
  <c r="T87" i="18"/>
  <c r="T37" i="18"/>
  <c r="T54" i="18"/>
  <c r="T58" i="18"/>
  <c r="T75" i="18"/>
  <c r="T84" i="18"/>
  <c r="T59" i="18"/>
  <c r="T94" i="18"/>
  <c r="T86" i="18"/>
  <c r="T103" i="18"/>
  <c r="T112" i="18"/>
  <c r="T138" i="18"/>
  <c r="T117" i="18"/>
  <c r="T41" i="18"/>
  <c r="T67" i="18"/>
  <c r="T51" i="18"/>
  <c r="T68" i="18"/>
  <c r="T72" i="18"/>
  <c r="T89" i="18"/>
  <c r="T98" i="18"/>
  <c r="T65" i="18"/>
  <c r="T69" i="18"/>
  <c r="T82" i="18"/>
  <c r="T95" i="18"/>
  <c r="M32" i="17"/>
  <c r="K85" i="18"/>
  <c r="AB118" i="18"/>
  <c r="AA118" i="18"/>
  <c r="Z118" i="18"/>
  <c r="K84" i="18"/>
  <c r="K54" i="18"/>
  <c r="M137" i="17"/>
  <c r="M30" i="17"/>
  <c r="R22" i="18"/>
  <c r="T22" i="18"/>
  <c r="S22" i="18"/>
  <c r="J16" i="43"/>
  <c r="I16" i="43"/>
  <c r="H16" i="43"/>
  <c r="L16" i="43"/>
  <c r="N16" i="43"/>
  <c r="M16" i="43"/>
  <c r="K137" i="42"/>
  <c r="Q11" i="37"/>
  <c r="P11" i="37"/>
  <c r="O11" i="37"/>
  <c r="S11" i="37"/>
  <c r="R11" i="37"/>
  <c r="T11" i="37"/>
  <c r="M146" i="27"/>
  <c r="L146" i="27"/>
  <c r="K146" i="27"/>
  <c r="J146" i="27"/>
  <c r="I146" i="27"/>
  <c r="M20" i="26"/>
  <c r="L20" i="26"/>
  <c r="J20" i="26"/>
  <c r="K20" i="26"/>
  <c r="I20" i="26"/>
  <c r="K104" i="27"/>
  <c r="J104" i="27"/>
  <c r="I104" i="27"/>
  <c r="M104" i="27"/>
  <c r="L104" i="27"/>
  <c r="M104" i="26"/>
  <c r="K104" i="26"/>
  <c r="J104" i="26"/>
  <c r="L104" i="26"/>
  <c r="I104" i="26"/>
  <c r="H148" i="21"/>
  <c r="J148" i="21"/>
  <c r="I148" i="21"/>
  <c r="J34" i="18"/>
  <c r="I34" i="18"/>
  <c r="K34" i="18"/>
  <c r="K106" i="18"/>
  <c r="J106" i="18"/>
  <c r="I106" i="18"/>
  <c r="K119" i="16"/>
  <c r="J119" i="16"/>
  <c r="M119" i="16"/>
  <c r="L119" i="16"/>
  <c r="I119" i="16"/>
  <c r="J21" i="17"/>
  <c r="I21" i="17"/>
  <c r="M21" i="17"/>
  <c r="K21" i="17"/>
  <c r="L21" i="17"/>
  <c r="M11" i="17"/>
  <c r="L63" i="16"/>
  <c r="K63" i="16"/>
  <c r="J63" i="16"/>
  <c r="M63" i="16"/>
  <c r="I63" i="16"/>
  <c r="K105" i="15"/>
  <c r="J105" i="15"/>
  <c r="I105" i="15"/>
  <c r="M105" i="15"/>
  <c r="L105" i="15"/>
  <c r="K93" i="14"/>
  <c r="J93" i="14"/>
  <c r="I93" i="14"/>
  <c r="P16" i="42"/>
  <c r="T16" i="42"/>
  <c r="R16" i="42"/>
  <c r="Q16" i="42"/>
  <c r="S16" i="42"/>
  <c r="I146" i="26"/>
  <c r="M146" i="26"/>
  <c r="L146" i="26"/>
  <c r="K146" i="26"/>
  <c r="J146" i="26"/>
  <c r="J62" i="27"/>
  <c r="I62" i="27"/>
  <c r="M62" i="27"/>
  <c r="L62" i="27"/>
  <c r="K62" i="27"/>
  <c r="L118" i="26"/>
  <c r="K118" i="26"/>
  <c r="I118" i="26"/>
  <c r="M118" i="26"/>
  <c r="J118" i="26"/>
  <c r="M90" i="26"/>
  <c r="L90" i="26"/>
  <c r="J90" i="26"/>
  <c r="I90" i="26"/>
  <c r="K90" i="26"/>
  <c r="H36" i="21"/>
  <c r="J36" i="21"/>
  <c r="I36" i="21"/>
  <c r="N35" i="22"/>
  <c r="L35" i="22"/>
  <c r="K35" i="22"/>
  <c r="J35" i="22"/>
  <c r="M35" i="22"/>
  <c r="H92" i="21"/>
  <c r="J92" i="21"/>
  <c r="I92" i="21"/>
  <c r="J148" i="18"/>
  <c r="I148" i="18"/>
  <c r="K148" i="18"/>
  <c r="AB134" i="18"/>
  <c r="AA134" i="18"/>
  <c r="Z134" i="18"/>
  <c r="H78" i="21"/>
  <c r="J78" i="21"/>
  <c r="I78" i="21"/>
  <c r="K104" i="18"/>
  <c r="J104" i="18"/>
  <c r="I104" i="18"/>
  <c r="M98" i="17"/>
  <c r="T93" i="18"/>
  <c r="T62" i="18"/>
  <c r="S62" i="18"/>
  <c r="R62" i="18"/>
  <c r="T19" i="18"/>
  <c r="L133" i="16"/>
  <c r="K133" i="16"/>
  <c r="I133" i="16"/>
  <c r="M133" i="16"/>
  <c r="J133" i="16"/>
  <c r="T122" i="18"/>
  <c r="M15" i="17"/>
  <c r="M13" i="17"/>
  <c r="J22" i="18"/>
  <c r="I22" i="18"/>
  <c r="K22" i="18"/>
  <c r="M77" i="16"/>
  <c r="L77" i="16"/>
  <c r="K77" i="16"/>
  <c r="J77" i="16"/>
  <c r="I77" i="16"/>
  <c r="K64" i="18"/>
  <c r="J64" i="18"/>
  <c r="I64" i="18"/>
  <c r="I49" i="17"/>
  <c r="M49" i="17"/>
  <c r="L49" i="17"/>
  <c r="K49" i="17"/>
  <c r="J49" i="17"/>
  <c r="L65" i="16"/>
  <c r="K65" i="16"/>
  <c r="I65" i="16"/>
  <c r="M65" i="16"/>
  <c r="J65" i="16"/>
  <c r="AB136" i="18"/>
  <c r="AB111" i="18"/>
  <c r="AB107" i="18"/>
  <c r="AB25" i="18"/>
  <c r="AB12" i="18"/>
  <c r="K76" i="18"/>
  <c r="J76" i="18"/>
  <c r="I76" i="18"/>
  <c r="AB88" i="18"/>
  <c r="Z148" i="18"/>
  <c r="AB148" i="18"/>
  <c r="AA148" i="18"/>
  <c r="K92" i="18"/>
  <c r="J92" i="18"/>
  <c r="I92" i="18"/>
  <c r="M121" i="16"/>
  <c r="L121" i="16"/>
  <c r="K121" i="16"/>
  <c r="J121" i="16"/>
  <c r="I121" i="16"/>
  <c r="J149" i="16"/>
  <c r="I149" i="16"/>
  <c r="M149" i="16"/>
  <c r="L149" i="16"/>
  <c r="K149" i="16"/>
  <c r="M21" i="15"/>
  <c r="L21" i="15"/>
  <c r="K21" i="15"/>
  <c r="J21" i="15"/>
  <c r="I21" i="15"/>
  <c r="K79" i="14"/>
  <c r="J79" i="14"/>
  <c r="I79" i="14"/>
  <c r="I121" i="14"/>
  <c r="K121" i="14"/>
  <c r="J121" i="14"/>
  <c r="R78" i="18"/>
  <c r="T78" i="18"/>
  <c r="S78" i="18"/>
  <c r="M147" i="15"/>
  <c r="L147" i="15"/>
  <c r="K147" i="15"/>
  <c r="J147" i="15"/>
  <c r="I147" i="15"/>
  <c r="M25" i="16"/>
  <c r="K120" i="3"/>
  <c r="J120" i="3"/>
  <c r="M120" i="3"/>
  <c r="L120" i="3"/>
  <c r="J116" i="3"/>
  <c r="K116" i="3"/>
  <c r="M116" i="3"/>
  <c r="L116" i="3"/>
  <c r="K188" i="3"/>
  <c r="J188" i="3"/>
  <c r="M188" i="3"/>
  <c r="L188" i="3"/>
  <c r="L192" i="3"/>
  <c r="K192" i="3"/>
  <c r="M192" i="3"/>
  <c r="J192" i="3"/>
  <c r="K48" i="18"/>
  <c r="J48" i="18"/>
  <c r="I48" i="18"/>
  <c r="AB120" i="18"/>
  <c r="AA120" i="18"/>
  <c r="Z120" i="18"/>
  <c r="R90" i="18"/>
  <c r="T90" i="18"/>
  <c r="S90" i="18"/>
  <c r="T64" i="18"/>
  <c r="S64" i="18"/>
  <c r="R64" i="18"/>
  <c r="Z34" i="18"/>
  <c r="AB34" i="18"/>
  <c r="AA34" i="18"/>
  <c r="AA8" i="18"/>
  <c r="Z8" i="18"/>
  <c r="AB8" i="18"/>
  <c r="M35" i="17"/>
  <c r="L35" i="17"/>
  <c r="K35" i="17"/>
  <c r="J35" i="17"/>
  <c r="I35" i="17"/>
  <c r="J90" i="18"/>
  <c r="I90" i="18"/>
  <c r="K90" i="18"/>
  <c r="AB144" i="18"/>
  <c r="T106" i="18"/>
  <c r="S106" i="18"/>
  <c r="R106" i="18"/>
  <c r="AB76" i="18"/>
  <c r="AA76" i="18"/>
  <c r="Z76" i="18"/>
  <c r="AB50" i="18"/>
  <c r="AA50" i="18"/>
  <c r="Z50" i="18"/>
  <c r="AB42" i="18"/>
  <c r="AB33" i="18"/>
  <c r="AB16" i="18"/>
  <c r="T20" i="18"/>
  <c r="S20" i="18"/>
  <c r="R20" i="18"/>
  <c r="AB157" i="18"/>
  <c r="K20" i="18"/>
  <c r="J20" i="18"/>
  <c r="I20" i="18"/>
  <c r="AB123" i="18"/>
  <c r="AB110" i="18"/>
  <c r="AB97" i="18"/>
  <c r="AB93" i="18"/>
  <c r="AB11" i="18"/>
  <c r="L107" i="16"/>
  <c r="K107" i="16"/>
  <c r="J107" i="16"/>
  <c r="M107" i="16"/>
  <c r="I107" i="16"/>
  <c r="K36" i="18"/>
  <c r="J36" i="18"/>
  <c r="I36" i="18"/>
  <c r="M147" i="16"/>
  <c r="L147" i="16"/>
  <c r="J147" i="16"/>
  <c r="I147" i="16"/>
  <c r="K147" i="16"/>
  <c r="T104" i="18"/>
  <c r="S104" i="18"/>
  <c r="R104" i="18"/>
  <c r="AB40" i="18"/>
  <c r="AB122" i="18"/>
  <c r="AB87" i="18"/>
  <c r="T48" i="18"/>
  <c r="S48" i="18"/>
  <c r="R48" i="18"/>
  <c r="I77" i="15"/>
  <c r="M77" i="15"/>
  <c r="L77" i="15"/>
  <c r="K77" i="15"/>
  <c r="J77" i="15"/>
  <c r="M49" i="16"/>
  <c r="I49" i="16"/>
  <c r="L49" i="16"/>
  <c r="K49" i="16"/>
  <c r="J49" i="16"/>
  <c r="J163" i="14"/>
  <c r="I163" i="14"/>
  <c r="K163" i="14"/>
  <c r="M131" i="16"/>
  <c r="M11" i="16"/>
  <c r="M19" i="16"/>
  <c r="AB104" i="18"/>
  <c r="AA104" i="18"/>
  <c r="Z104" i="18"/>
  <c r="M54" i="16"/>
  <c r="L114" i="3"/>
  <c r="K114" i="3"/>
  <c r="J114" i="3"/>
  <c r="M114" i="3"/>
  <c r="M79" i="16"/>
  <c r="L79" i="16"/>
  <c r="J79" i="16"/>
  <c r="I79" i="16"/>
  <c r="K79" i="16"/>
  <c r="K135" i="14"/>
  <c r="J135" i="14"/>
  <c r="I135" i="14"/>
  <c r="M58" i="16"/>
  <c r="M35" i="15"/>
  <c r="L35" i="15"/>
  <c r="K35" i="15"/>
  <c r="J35" i="15"/>
  <c r="I35" i="15"/>
  <c r="M49" i="15"/>
  <c r="L49" i="15"/>
  <c r="K49" i="15"/>
  <c r="J49" i="15"/>
  <c r="I49" i="15"/>
  <c r="M158" i="16"/>
  <c r="M89" i="16"/>
  <c r="M33" i="16"/>
  <c r="K37" i="14"/>
  <c r="J37" i="14"/>
  <c r="I37" i="14"/>
  <c r="K149" i="14"/>
  <c r="J149" i="14"/>
  <c r="I149" i="14"/>
  <c r="L42" i="2"/>
  <c r="M42" i="2"/>
  <c r="K42" i="2"/>
  <c r="K196" i="3"/>
  <c r="J196" i="3"/>
  <c r="L196" i="3"/>
  <c r="M196" i="3"/>
  <c r="M194" i="3"/>
  <c r="L194" i="3"/>
  <c r="J194" i="3"/>
  <c r="K194" i="3"/>
  <c r="AB129" i="18"/>
  <c r="L23" i="17"/>
  <c r="K23" i="17"/>
  <c r="I23" i="17"/>
  <c r="J23" i="17"/>
  <c r="M23" i="17"/>
  <c r="AB85" i="18"/>
  <c r="AB46" i="18"/>
  <c r="AB125" i="18"/>
  <c r="AB101" i="18"/>
  <c r="AB24" i="18"/>
  <c r="M23" i="16"/>
  <c r="L23" i="16"/>
  <c r="K23" i="16"/>
  <c r="J23" i="16"/>
  <c r="I23" i="16"/>
  <c r="J51" i="14"/>
  <c r="I51" i="14"/>
  <c r="K51" i="14"/>
  <c r="AB23" i="18"/>
  <c r="L119" i="15"/>
  <c r="K119" i="15"/>
  <c r="J119" i="15"/>
  <c r="I119" i="15"/>
  <c r="M119" i="15"/>
  <c r="M10" i="16"/>
  <c r="M133" i="15"/>
  <c r="L133" i="15"/>
  <c r="K133" i="15"/>
  <c r="J133" i="15"/>
  <c r="I133" i="15"/>
  <c r="AB83" i="18"/>
  <c r="AB14" i="18"/>
  <c r="M98" i="16"/>
  <c r="M62" i="16"/>
  <c r="M42" i="16"/>
  <c r="M161" i="15"/>
  <c r="L161" i="15"/>
  <c r="K161" i="15"/>
  <c r="J161" i="15"/>
  <c r="I161" i="15"/>
  <c r="L122" i="3"/>
  <c r="M122" i="3"/>
  <c r="K122" i="3"/>
  <c r="J122" i="3"/>
  <c r="M118" i="3"/>
  <c r="L118" i="3"/>
  <c r="K118" i="3"/>
  <c r="J118" i="3"/>
  <c r="M186" i="3"/>
  <c r="L186" i="3"/>
  <c r="J186" i="3"/>
  <c r="K186" i="3"/>
  <c r="T132" i="18"/>
  <c r="R132" i="18"/>
  <c r="S132" i="18"/>
  <c r="AB81" i="18"/>
  <c r="AB68" i="18"/>
  <c r="AB55" i="18"/>
  <c r="AB51" i="18"/>
  <c r="AB124" i="18"/>
  <c r="AB71" i="18"/>
  <c r="AB32" i="18"/>
  <c r="AB146" i="18"/>
  <c r="AA146" i="18"/>
  <c r="Z146" i="18"/>
  <c r="M63" i="15"/>
  <c r="L63" i="15"/>
  <c r="K63" i="15"/>
  <c r="J63" i="15"/>
  <c r="I63" i="15"/>
  <c r="AB66" i="18"/>
  <c r="AB31" i="18"/>
  <c r="AB10" i="18"/>
  <c r="M161" i="16"/>
  <c r="K161" i="16"/>
  <c r="J161" i="16"/>
  <c r="I161" i="16"/>
  <c r="L161" i="16"/>
  <c r="M37" i="16"/>
  <c r="L37" i="16"/>
  <c r="K37" i="16"/>
  <c r="J37" i="16"/>
  <c r="I37" i="16"/>
  <c r="AB57" i="18"/>
  <c r="Z22" i="18"/>
  <c r="AB22" i="18"/>
  <c r="AA22" i="18"/>
  <c r="K23" i="14"/>
  <c r="J23" i="14"/>
  <c r="I23" i="14"/>
  <c r="K65" i="14"/>
  <c r="J65" i="14"/>
  <c r="I65" i="14"/>
  <c r="R148" i="18"/>
  <c r="T148" i="18"/>
  <c r="S148" i="18"/>
  <c r="K107" i="14"/>
  <c r="J107" i="14"/>
  <c r="I107" i="14"/>
  <c r="AB96" i="18"/>
  <c r="M118" i="16"/>
  <c r="K123" i="3"/>
  <c r="L123" i="3"/>
  <c r="M123" i="3"/>
  <c r="J123" i="3"/>
  <c r="M113" i="3"/>
  <c r="J113" i="3"/>
  <c r="L113" i="3"/>
  <c r="K113" i="3"/>
  <c r="K17" i="2"/>
  <c r="J17" i="2"/>
  <c r="L17" i="2"/>
  <c r="M17" i="2"/>
  <c r="AB61" i="18"/>
  <c r="K115" i="3"/>
  <c r="M115" i="3"/>
  <c r="L115" i="3"/>
  <c r="J115" i="3"/>
  <c r="M121" i="3"/>
  <c r="J121" i="3"/>
  <c r="L121" i="3"/>
  <c r="K121" i="3"/>
  <c r="J18" i="2"/>
  <c r="M18" i="2"/>
  <c r="L18" i="2"/>
  <c r="K18" i="2"/>
  <c r="L119" i="3"/>
  <c r="K119" i="3"/>
  <c r="M119" i="3"/>
  <c r="J119" i="3"/>
  <c r="M190" i="3"/>
  <c r="L190" i="3"/>
  <c r="K190" i="3"/>
  <c r="J190" i="3"/>
  <c r="J78" i="18"/>
  <c r="I78" i="18"/>
  <c r="K78" i="18"/>
  <c r="J51" i="16"/>
  <c r="M51" i="16"/>
  <c r="L51" i="16"/>
  <c r="K51" i="16"/>
  <c r="I51" i="16"/>
  <c r="K120" i="18"/>
  <c r="J120" i="18"/>
  <c r="I120" i="18"/>
  <c r="AB102" i="18"/>
  <c r="AB29" i="18"/>
  <c r="AB142" i="18"/>
  <c r="K50" i="18"/>
  <c r="J50" i="18"/>
  <c r="I50" i="18"/>
  <c r="AB80" i="18"/>
  <c r="AB45" i="18"/>
  <c r="AB149" i="18"/>
  <c r="AB138" i="18"/>
  <c r="K62" i="18"/>
  <c r="J62" i="18"/>
  <c r="I62" i="18"/>
  <c r="AB109" i="18"/>
  <c r="AB74" i="18"/>
  <c r="AB53" i="18"/>
  <c r="AB18" i="18"/>
  <c r="AB113" i="18"/>
  <c r="Z78" i="18"/>
  <c r="AB78" i="18"/>
  <c r="AA78" i="18"/>
  <c r="J107" i="17"/>
  <c r="I107" i="17"/>
  <c r="M107" i="17"/>
  <c r="L107" i="17"/>
  <c r="K107" i="17"/>
  <c r="K21" i="16"/>
  <c r="J21" i="16"/>
  <c r="I21" i="16"/>
  <c r="M21" i="16"/>
  <c r="L21" i="16"/>
  <c r="AB127" i="18"/>
  <c r="K9" i="16"/>
  <c r="J9" i="16"/>
  <c r="I9" i="16"/>
  <c r="M9" i="16"/>
  <c r="L9" i="16"/>
  <c r="AB117" i="18"/>
  <c r="M46" i="16"/>
  <c r="M37" i="17"/>
  <c r="L37" i="17"/>
  <c r="J37" i="17"/>
  <c r="I37" i="17"/>
  <c r="K37" i="17"/>
  <c r="M45" i="16"/>
  <c r="AB27" i="18"/>
  <c r="M117" i="3"/>
  <c r="J117" i="3"/>
  <c r="K117" i="3"/>
  <c r="L117" i="3"/>
  <c r="E49" i="19" l="1"/>
  <c r="E161" i="19"/>
  <c r="M49" i="19"/>
  <c r="E77" i="19"/>
  <c r="E21" i="19"/>
  <c r="E23" i="19"/>
  <c r="E133" i="19"/>
  <c r="E135" i="19"/>
  <c r="M21" i="19"/>
  <c r="M23" i="19"/>
  <c r="M91" i="19"/>
  <c r="M93" i="19"/>
  <c r="U65" i="19"/>
  <c r="U21" i="19"/>
  <c r="U23" i="19"/>
  <c r="Z24" i="19"/>
  <c r="Z112" i="19"/>
  <c r="U161" i="19"/>
  <c r="J71" i="2"/>
  <c r="M71" i="2"/>
  <c r="K71" i="2"/>
  <c r="N71" i="2"/>
  <c r="L71" i="2"/>
  <c r="M44" i="2"/>
  <c r="L44" i="2"/>
  <c r="U63" i="19"/>
  <c r="Z113" i="19"/>
  <c r="E105" i="19"/>
  <c r="E107" i="19"/>
  <c r="M65" i="19"/>
  <c r="Z15" i="19"/>
  <c r="Z103" i="19"/>
  <c r="U133" i="19"/>
  <c r="U135" i="19"/>
  <c r="M46" i="2"/>
  <c r="L46" i="2"/>
  <c r="K46" i="2"/>
  <c r="J46" i="2"/>
  <c r="E35" i="19"/>
  <c r="E37" i="19"/>
  <c r="E147" i="19"/>
  <c r="E149" i="19"/>
  <c r="M35" i="19"/>
  <c r="M37" i="19"/>
  <c r="M105" i="19"/>
  <c r="M107" i="19"/>
  <c r="U35" i="19"/>
  <c r="Z35" i="19" s="1"/>
  <c r="U37" i="19"/>
  <c r="Z96" i="19"/>
  <c r="K69" i="2"/>
  <c r="J69" i="2"/>
  <c r="E63" i="19"/>
  <c r="M135" i="19"/>
  <c r="U93" i="19"/>
  <c r="E65" i="19"/>
  <c r="E79" i="19"/>
  <c r="M147" i="19"/>
  <c r="M149" i="19"/>
  <c r="U77" i="19"/>
  <c r="Z77" i="19" s="1"/>
  <c r="U105" i="19"/>
  <c r="U107" i="19"/>
  <c r="Z116" i="19"/>
  <c r="L200" i="3"/>
  <c r="M200" i="3"/>
  <c r="L69" i="2"/>
  <c r="M69" i="2"/>
  <c r="M63" i="19"/>
  <c r="M133" i="19"/>
  <c r="U91" i="19"/>
  <c r="E9" i="19"/>
  <c r="E119" i="19"/>
  <c r="E121" i="19"/>
  <c r="M9" i="19"/>
  <c r="M79" i="19"/>
  <c r="U9" i="19"/>
  <c r="Z9" i="19" s="1"/>
  <c r="Z29" i="19"/>
  <c r="Z87" i="19"/>
  <c r="Z117" i="19"/>
  <c r="U147" i="19"/>
  <c r="U149" i="19"/>
  <c r="Z150" i="19"/>
  <c r="K45" i="2"/>
  <c r="J45" i="2"/>
  <c r="K44" i="2"/>
  <c r="J44" i="2"/>
  <c r="K70" i="2"/>
  <c r="J70" i="2"/>
  <c r="L70" i="2"/>
  <c r="M70" i="2"/>
  <c r="M198" i="3"/>
  <c r="J198" i="3"/>
  <c r="L198" i="3"/>
  <c r="K198" i="3"/>
  <c r="E51" i="19"/>
  <c r="M119" i="19"/>
  <c r="M121" i="19"/>
  <c r="Z30" i="19"/>
  <c r="U49" i="19"/>
  <c r="U51" i="19"/>
  <c r="Z67" i="19"/>
  <c r="U79" i="19"/>
  <c r="Z88" i="19"/>
  <c r="Z140" i="19"/>
  <c r="M202" i="3"/>
  <c r="L202" i="3"/>
  <c r="J202" i="3"/>
  <c r="K202" i="3"/>
  <c r="M206" i="3"/>
  <c r="L206" i="3"/>
  <c r="K206" i="3"/>
  <c r="J206" i="3"/>
  <c r="M51" i="19"/>
  <c r="E91" i="19"/>
  <c r="E93" i="19"/>
  <c r="M77" i="19"/>
  <c r="M161" i="19"/>
  <c r="Z57" i="19"/>
  <c r="Z31" i="19"/>
  <c r="Z42" i="19"/>
  <c r="Z53" i="19"/>
  <c r="Z89" i="19"/>
  <c r="U119" i="19"/>
  <c r="Z111" i="19"/>
  <c r="U121" i="19"/>
  <c r="Z121" i="19" s="1"/>
  <c r="Z122" i="19"/>
  <c r="Z152" i="19"/>
  <c r="J197" i="3"/>
  <c r="K197" i="3"/>
  <c r="K201" i="3"/>
  <c r="J201" i="3"/>
  <c r="M204" i="3"/>
  <c r="L204" i="3"/>
  <c r="J205" i="3"/>
  <c r="K205" i="3"/>
  <c r="Y20" i="13"/>
  <c r="X20" i="13"/>
  <c r="W20" i="13"/>
  <c r="AA20" i="13"/>
  <c r="Z20" i="13"/>
  <c r="R93" i="19"/>
  <c r="P93" i="19"/>
  <c r="M146" i="28"/>
  <c r="L146" i="28"/>
  <c r="J146" i="28"/>
  <c r="I146" i="28"/>
  <c r="K146" i="28"/>
  <c r="J79" i="19"/>
  <c r="H79" i="19"/>
  <c r="J87" i="19"/>
  <c r="K77" i="17"/>
  <c r="J77" i="17"/>
  <c r="M77" i="17"/>
  <c r="L77" i="17"/>
  <c r="I77" i="17"/>
  <c r="J21" i="19"/>
  <c r="H21" i="19"/>
  <c r="J24" i="19"/>
  <c r="M119" i="17"/>
  <c r="L119" i="17"/>
  <c r="K119" i="17"/>
  <c r="J119" i="17"/>
  <c r="I119" i="17"/>
  <c r="J69" i="19"/>
  <c r="X147" i="19"/>
  <c r="J104" i="19"/>
  <c r="J139" i="19"/>
  <c r="R32" i="19"/>
  <c r="J30" i="19"/>
  <c r="R129" i="19"/>
  <c r="R104" i="19"/>
  <c r="R16" i="19"/>
  <c r="J84" i="19"/>
  <c r="J19" i="19"/>
  <c r="M191" i="3"/>
  <c r="L191" i="3"/>
  <c r="K191" i="3"/>
  <c r="J191" i="3"/>
  <c r="R63" i="19"/>
  <c r="P63" i="19"/>
  <c r="K56" i="12"/>
  <c r="J56" i="12"/>
  <c r="I56" i="12"/>
  <c r="N56" i="12"/>
  <c r="M56" i="12"/>
  <c r="L56" i="12"/>
  <c r="M147" i="17"/>
  <c r="L147" i="17"/>
  <c r="K147" i="17"/>
  <c r="J147" i="17"/>
  <c r="I147" i="17"/>
  <c r="R119" i="19"/>
  <c r="P119" i="19"/>
  <c r="I76" i="13"/>
  <c r="M76" i="13"/>
  <c r="L76" i="13"/>
  <c r="K76" i="13"/>
  <c r="J76" i="13"/>
  <c r="M149" i="17"/>
  <c r="L149" i="17"/>
  <c r="K149" i="17"/>
  <c r="J149" i="17"/>
  <c r="I149" i="17"/>
  <c r="G57" i="12"/>
  <c r="X65" i="19"/>
  <c r="J57" i="19"/>
  <c r="R161" i="19"/>
  <c r="P161" i="19"/>
  <c r="J23" i="19"/>
  <c r="H23" i="19"/>
  <c r="J32" i="19"/>
  <c r="J43" i="19"/>
  <c r="J54" i="19"/>
  <c r="L118" i="13"/>
  <c r="K118" i="13"/>
  <c r="J118" i="13"/>
  <c r="M118" i="13"/>
  <c r="I118" i="13"/>
  <c r="AA12" i="17"/>
  <c r="R61" i="19"/>
  <c r="J77" i="19"/>
  <c r="H77" i="19"/>
  <c r="J74" i="19"/>
  <c r="R108" i="19"/>
  <c r="R86" i="19"/>
  <c r="J16" i="19"/>
  <c r="R43" i="19"/>
  <c r="R54" i="19"/>
  <c r="M193" i="3"/>
  <c r="K193" i="3"/>
  <c r="J193" i="3"/>
  <c r="L193" i="3"/>
  <c r="F57" i="12"/>
  <c r="X21" i="22"/>
  <c r="AB21" i="22"/>
  <c r="AA21" i="22"/>
  <c r="Z21" i="22"/>
  <c r="Y21" i="22"/>
  <c r="R115" i="19"/>
  <c r="R38" i="19"/>
  <c r="J41" i="19"/>
  <c r="O146" i="41"/>
  <c r="N146" i="41"/>
  <c r="M146" i="41"/>
  <c r="L146" i="41"/>
  <c r="K139" i="42"/>
  <c r="N16" i="41"/>
  <c r="M16" i="41"/>
  <c r="L16" i="41"/>
  <c r="J73" i="19"/>
  <c r="X23" i="19"/>
  <c r="K144" i="42"/>
  <c r="Z21" i="17"/>
  <c r="Y21" i="17"/>
  <c r="X21" i="17"/>
  <c r="AA21" i="17"/>
  <c r="W21" i="17"/>
  <c r="C7" i="19"/>
  <c r="S7" i="19"/>
  <c r="N68" i="2"/>
  <c r="M68" i="2"/>
  <c r="L68" i="2"/>
  <c r="K68" i="2"/>
  <c r="J68" i="2"/>
  <c r="L34" i="13"/>
  <c r="K34" i="13"/>
  <c r="J34" i="13"/>
  <c r="I34" i="13"/>
  <c r="M34" i="13"/>
  <c r="J93" i="19"/>
  <c r="H93" i="19"/>
  <c r="R133" i="19"/>
  <c r="P133" i="19"/>
  <c r="R49" i="19"/>
  <c r="P49" i="19"/>
  <c r="M146" i="13"/>
  <c r="L146" i="13"/>
  <c r="J146" i="13"/>
  <c r="I146" i="13"/>
  <c r="K146" i="13"/>
  <c r="X93" i="19"/>
  <c r="K121" i="17"/>
  <c r="J121" i="17"/>
  <c r="I121" i="17"/>
  <c r="M121" i="17"/>
  <c r="L121" i="17"/>
  <c r="J109" i="19"/>
  <c r="X121" i="19"/>
  <c r="AA19" i="17"/>
  <c r="J108" i="19"/>
  <c r="J86" i="19"/>
  <c r="R87" i="19"/>
  <c r="X79" i="19"/>
  <c r="L91" i="17"/>
  <c r="K91" i="17"/>
  <c r="J91" i="17"/>
  <c r="I91" i="17"/>
  <c r="M91" i="17"/>
  <c r="R65" i="19"/>
  <c r="P65" i="19"/>
  <c r="R107" i="19"/>
  <c r="P107" i="19"/>
  <c r="X9" i="19"/>
  <c r="J27" i="19"/>
  <c r="L132" i="28"/>
  <c r="K132" i="28"/>
  <c r="I132" i="28"/>
  <c r="M132" i="28"/>
  <c r="J132" i="28"/>
  <c r="R140" i="19"/>
  <c r="I146" i="43"/>
  <c r="H146" i="43"/>
  <c r="K146" i="43" s="1"/>
  <c r="G146" i="43"/>
  <c r="J125" i="19"/>
  <c r="R139" i="19"/>
  <c r="R37" i="19"/>
  <c r="P37" i="19"/>
  <c r="J34" i="28"/>
  <c r="I34" i="28"/>
  <c r="K34" i="28"/>
  <c r="M34" i="28"/>
  <c r="L34" i="28"/>
  <c r="J49" i="19"/>
  <c r="H49" i="19"/>
  <c r="M133" i="17"/>
  <c r="L133" i="17"/>
  <c r="K133" i="17"/>
  <c r="J133" i="17"/>
  <c r="I133" i="17"/>
  <c r="R96" i="19"/>
  <c r="K138" i="42"/>
  <c r="J136" i="19"/>
  <c r="K7" i="19"/>
  <c r="M20" i="13"/>
  <c r="L20" i="13"/>
  <c r="K20" i="13"/>
  <c r="J20" i="13"/>
  <c r="I20" i="13"/>
  <c r="R51" i="19"/>
  <c r="P51" i="19"/>
  <c r="J121" i="19"/>
  <c r="H121" i="19"/>
  <c r="X63" i="19"/>
  <c r="E57" i="12"/>
  <c r="Z9" i="17"/>
  <c r="Y9" i="17"/>
  <c r="X9" i="17"/>
  <c r="AA9" i="17"/>
  <c r="W9" i="17"/>
  <c r="AA13" i="17"/>
  <c r="AA17" i="17"/>
  <c r="J76" i="19"/>
  <c r="J152" i="19"/>
  <c r="M67" i="2"/>
  <c r="L67" i="2"/>
  <c r="K67" i="2"/>
  <c r="J67" i="2"/>
  <c r="J107" i="19"/>
  <c r="H107" i="19"/>
  <c r="J143" i="19"/>
  <c r="K118" i="28"/>
  <c r="J118" i="28"/>
  <c r="L118" i="28"/>
  <c r="M118" i="28"/>
  <c r="I118" i="28"/>
  <c r="J104" i="28"/>
  <c r="I104" i="28"/>
  <c r="M104" i="28"/>
  <c r="L104" i="28"/>
  <c r="K104" i="28"/>
  <c r="M160" i="13"/>
  <c r="K160" i="13"/>
  <c r="J160" i="13"/>
  <c r="I160" i="13"/>
  <c r="L160" i="13"/>
  <c r="J96" i="19"/>
  <c r="J140" i="19"/>
  <c r="J138" i="19"/>
  <c r="R144" i="19"/>
  <c r="J35" i="19"/>
  <c r="H35" i="19"/>
  <c r="J38" i="19"/>
  <c r="X149" i="19"/>
  <c r="R59" i="19"/>
  <c r="L65" i="17"/>
  <c r="K65" i="17"/>
  <c r="J65" i="17"/>
  <c r="M65" i="17"/>
  <c r="I65" i="17"/>
  <c r="J133" i="19"/>
  <c r="H133" i="19"/>
  <c r="X107" i="19"/>
  <c r="R85" i="19"/>
  <c r="I16" i="41"/>
  <c r="H16" i="41"/>
  <c r="J16" i="41"/>
  <c r="J135" i="19"/>
  <c r="H135" i="19"/>
  <c r="M132" i="13"/>
  <c r="L132" i="13"/>
  <c r="K132" i="13"/>
  <c r="I132" i="13"/>
  <c r="J132" i="13"/>
  <c r="M79" i="17"/>
  <c r="L79" i="17"/>
  <c r="K79" i="17"/>
  <c r="J79" i="17"/>
  <c r="I79" i="17"/>
  <c r="R91" i="19"/>
  <c r="P91" i="19"/>
  <c r="X49" i="19"/>
  <c r="K48" i="28"/>
  <c r="J48" i="28"/>
  <c r="I48" i="28"/>
  <c r="M48" i="28"/>
  <c r="L48" i="28"/>
  <c r="M48" i="13"/>
  <c r="L48" i="13"/>
  <c r="K48" i="13"/>
  <c r="J48" i="13"/>
  <c r="I48" i="13"/>
  <c r="H149" i="19"/>
  <c r="J149" i="19"/>
  <c r="J128" i="19"/>
  <c r="R9" i="19"/>
  <c r="P9" i="19"/>
  <c r="R138" i="19"/>
  <c r="R155" i="19"/>
  <c r="R151" i="19"/>
  <c r="J90" i="13"/>
  <c r="I90" i="13"/>
  <c r="M90" i="13"/>
  <c r="L90" i="13"/>
  <c r="K90" i="13"/>
  <c r="V23" i="14"/>
  <c r="U23" i="14"/>
  <c r="T23" i="14"/>
  <c r="R69" i="19"/>
  <c r="R75" i="19"/>
  <c r="J37" i="19"/>
  <c r="H37" i="19"/>
  <c r="J46" i="19"/>
  <c r="L187" i="3"/>
  <c r="K187" i="3"/>
  <c r="J187" i="3"/>
  <c r="M187" i="3"/>
  <c r="L62" i="28"/>
  <c r="K62" i="28"/>
  <c r="J62" i="28"/>
  <c r="I62" i="28"/>
  <c r="M62" i="28"/>
  <c r="I93" i="17"/>
  <c r="M93" i="17"/>
  <c r="L93" i="17"/>
  <c r="K93" i="17"/>
  <c r="J93" i="17"/>
  <c r="AA21" i="16"/>
  <c r="Z21" i="16"/>
  <c r="Y21" i="16"/>
  <c r="X21" i="16"/>
  <c r="W21" i="16"/>
  <c r="R74" i="19"/>
  <c r="J52" i="19"/>
  <c r="R27" i="19"/>
  <c r="K143" i="42"/>
  <c r="X35" i="19"/>
  <c r="M76" i="28"/>
  <c r="L76" i="28"/>
  <c r="K76" i="28"/>
  <c r="J76" i="28"/>
  <c r="I76" i="28"/>
  <c r="AA21" i="15"/>
  <c r="Z21" i="15"/>
  <c r="Y21" i="15"/>
  <c r="X21" i="15"/>
  <c r="W21" i="15"/>
  <c r="X51" i="19"/>
  <c r="J65" i="19"/>
  <c r="H65" i="19"/>
  <c r="X91" i="19"/>
  <c r="L195" i="3"/>
  <c r="K195" i="3"/>
  <c r="M195" i="3"/>
  <c r="J195" i="3"/>
  <c r="R121" i="19"/>
  <c r="P121" i="19"/>
  <c r="AA20" i="17"/>
  <c r="J63" i="17"/>
  <c r="I63" i="17"/>
  <c r="M63" i="17"/>
  <c r="L63" i="17"/>
  <c r="K63" i="17"/>
  <c r="AA10" i="17"/>
  <c r="J98" i="19"/>
  <c r="X119" i="19"/>
  <c r="J10" i="19"/>
  <c r="J189" i="3"/>
  <c r="M189" i="3"/>
  <c r="K189" i="3"/>
  <c r="L189" i="3"/>
  <c r="L135" i="17"/>
  <c r="K135" i="17"/>
  <c r="J135" i="17"/>
  <c r="I135" i="17"/>
  <c r="M135" i="17"/>
  <c r="J75" i="19"/>
  <c r="R76" i="19"/>
  <c r="R18" i="19"/>
  <c r="M43" i="2"/>
  <c r="L43" i="2"/>
  <c r="K43" i="2"/>
  <c r="J43" i="2"/>
  <c r="M51" i="17"/>
  <c r="K51" i="17"/>
  <c r="J51" i="17"/>
  <c r="I51" i="17"/>
  <c r="L51" i="17"/>
  <c r="R77" i="19"/>
  <c r="P77" i="19"/>
  <c r="R66" i="19"/>
  <c r="J115" i="19"/>
  <c r="J147" i="19"/>
  <c r="H147" i="19"/>
  <c r="R97" i="19"/>
  <c r="X161" i="19"/>
  <c r="R13" i="19"/>
  <c r="AA9" i="16"/>
  <c r="Z9" i="16"/>
  <c r="Y9" i="16"/>
  <c r="X9" i="16"/>
  <c r="W9" i="16"/>
  <c r="M105" i="17"/>
  <c r="L105" i="17"/>
  <c r="K105" i="17"/>
  <c r="J105" i="17"/>
  <c r="I105" i="17"/>
  <c r="Q16" i="41"/>
  <c r="P16" i="41"/>
  <c r="T16" i="41"/>
  <c r="S16" i="41"/>
  <c r="R16" i="41"/>
  <c r="X105" i="19"/>
  <c r="L20" i="28"/>
  <c r="K20" i="28"/>
  <c r="J20" i="28"/>
  <c r="I20" i="28"/>
  <c r="M20" i="28"/>
  <c r="J51" i="19"/>
  <c r="H51" i="19"/>
  <c r="AA14" i="17"/>
  <c r="R35" i="19"/>
  <c r="P35" i="19"/>
  <c r="H146" i="41"/>
  <c r="K146" i="41" s="1"/>
  <c r="G146" i="41"/>
  <c r="I146" i="41"/>
  <c r="N54" i="12"/>
  <c r="M54" i="12"/>
  <c r="L54" i="12"/>
  <c r="K54" i="12"/>
  <c r="J54" i="12"/>
  <c r="I54" i="12"/>
  <c r="M53" i="12"/>
  <c r="L53" i="12"/>
  <c r="K53" i="12"/>
  <c r="J53" i="12"/>
  <c r="I53" i="12"/>
  <c r="H57" i="12"/>
  <c r="N53" i="12"/>
  <c r="J91" i="19"/>
  <c r="H91" i="19"/>
  <c r="R135" i="19"/>
  <c r="P135" i="19"/>
  <c r="X37" i="19"/>
  <c r="I55" i="12"/>
  <c r="N55" i="12"/>
  <c r="M55" i="12"/>
  <c r="L55" i="12"/>
  <c r="K55" i="12"/>
  <c r="J55" i="12"/>
  <c r="I161" i="17"/>
  <c r="M161" i="17"/>
  <c r="L161" i="17"/>
  <c r="K161" i="17"/>
  <c r="J161" i="17"/>
  <c r="R79" i="19"/>
  <c r="P79" i="19"/>
  <c r="J9" i="19"/>
  <c r="H9" i="19"/>
  <c r="J145" i="19"/>
  <c r="J68" i="19"/>
  <c r="J59" i="19"/>
  <c r="J150" i="19"/>
  <c r="J132" i="19"/>
  <c r="J18" i="19"/>
  <c r="J29" i="19"/>
  <c r="J40" i="19"/>
  <c r="J48" i="19"/>
  <c r="X77" i="19"/>
  <c r="J58" i="19"/>
  <c r="J97" i="19"/>
  <c r="J142" i="19"/>
  <c r="M160" i="28"/>
  <c r="K160" i="28"/>
  <c r="I160" i="28"/>
  <c r="L160" i="28"/>
  <c r="J160" i="28"/>
  <c r="J85" i="19"/>
  <c r="R116" i="19"/>
  <c r="R105" i="19"/>
  <c r="P105" i="19"/>
  <c r="R150" i="19"/>
  <c r="R143" i="19"/>
  <c r="R21" i="19"/>
  <c r="P21" i="19"/>
  <c r="R24" i="19"/>
  <c r="J129" i="19"/>
  <c r="J114" i="19"/>
  <c r="J11" i="19"/>
  <c r="X21" i="19"/>
  <c r="M90" i="28"/>
  <c r="L90" i="28"/>
  <c r="K90" i="28"/>
  <c r="I90" i="28"/>
  <c r="J90" i="28"/>
  <c r="O146" i="42"/>
  <c r="N146" i="42"/>
  <c r="M146" i="42"/>
  <c r="L146" i="42"/>
  <c r="R145" i="19"/>
  <c r="J63" i="19"/>
  <c r="H63" i="19"/>
  <c r="X135" i="19"/>
  <c r="L62" i="13"/>
  <c r="K62" i="13"/>
  <c r="J62" i="13"/>
  <c r="I62" i="13"/>
  <c r="M62" i="13"/>
  <c r="K104" i="13"/>
  <c r="J104" i="13"/>
  <c r="I104" i="13"/>
  <c r="M104" i="13"/>
  <c r="L104" i="13"/>
  <c r="J119" i="19"/>
  <c r="H119" i="19"/>
  <c r="H161" i="19"/>
  <c r="J161" i="19"/>
  <c r="X133" i="19"/>
  <c r="J116" i="19"/>
  <c r="J105" i="19"/>
  <c r="H105" i="19"/>
  <c r="J144" i="19"/>
  <c r="R98" i="19"/>
  <c r="R154" i="19"/>
  <c r="R152" i="19"/>
  <c r="J13" i="19"/>
  <c r="R149" i="19"/>
  <c r="P149" i="19"/>
  <c r="R23" i="19"/>
  <c r="P23" i="19"/>
  <c r="J130" i="19"/>
  <c r="R147" i="19"/>
  <c r="P147" i="19"/>
  <c r="O129" i="37"/>
  <c r="N129" i="37"/>
  <c r="L129" i="37"/>
  <c r="K129" i="37"/>
  <c r="M129" i="37"/>
  <c r="J95" i="19"/>
  <c r="O146" i="43"/>
  <c r="N146" i="43"/>
  <c r="M146" i="43"/>
  <c r="L146" i="43"/>
  <c r="G146" i="42"/>
  <c r="I146" i="42"/>
  <c r="H146" i="42"/>
  <c r="K146" i="42" s="1"/>
  <c r="L49" i="19" l="1"/>
  <c r="L51" i="19"/>
  <c r="L135" i="19"/>
  <c r="T49" i="19"/>
  <c r="T51" i="19"/>
  <c r="D91" i="19"/>
  <c r="D133" i="19"/>
  <c r="L147" i="19"/>
  <c r="L105" i="19"/>
  <c r="L107" i="19"/>
  <c r="T91" i="19"/>
  <c r="T105" i="19"/>
  <c r="T107" i="19"/>
  <c r="T147" i="19"/>
  <c r="D9" i="19"/>
  <c r="L21" i="19"/>
  <c r="L23" i="19"/>
  <c r="T65" i="19"/>
  <c r="T21" i="19"/>
  <c r="T23" i="19"/>
  <c r="T149" i="19"/>
  <c r="D49" i="19"/>
  <c r="D51" i="19"/>
  <c r="D147" i="19"/>
  <c r="D105" i="19"/>
  <c r="D107" i="19"/>
  <c r="L161" i="19"/>
  <c r="T77" i="19"/>
  <c r="L63" i="19"/>
  <c r="T63" i="19"/>
  <c r="D135" i="19"/>
  <c r="L119" i="19"/>
  <c r="L121" i="19"/>
  <c r="T119" i="19"/>
  <c r="T121" i="19"/>
  <c r="D21" i="19"/>
  <c r="D23" i="19"/>
  <c r="L79" i="19"/>
  <c r="L35" i="19"/>
  <c r="L37" i="19"/>
  <c r="L149" i="19"/>
  <c r="T135" i="19"/>
  <c r="T79" i="19"/>
  <c r="T35" i="19"/>
  <c r="T37" i="19"/>
  <c r="D63" i="19"/>
  <c r="D79" i="19"/>
  <c r="D119" i="19"/>
  <c r="D121" i="19"/>
  <c r="D149" i="19"/>
  <c r="L91" i="19"/>
  <c r="L93" i="19"/>
  <c r="T161" i="19"/>
  <c r="T93" i="19"/>
  <c r="D161" i="19"/>
  <c r="L77" i="19"/>
  <c r="L65" i="19"/>
  <c r="L9" i="19"/>
  <c r="L133" i="19"/>
  <c r="T9" i="19"/>
  <c r="T133" i="19"/>
  <c r="D77" i="19"/>
  <c r="D65" i="19"/>
  <c r="D35" i="19"/>
  <c r="D37" i="19"/>
  <c r="D93" i="19"/>
  <c r="Z160" i="19"/>
  <c r="Z100" i="19"/>
  <c r="Z12" i="19"/>
  <c r="Z151" i="19"/>
  <c r="Z79" i="19"/>
  <c r="Z11" i="19"/>
  <c r="Z158" i="19"/>
  <c r="Z98" i="19"/>
  <c r="Z10" i="19"/>
  <c r="Z124" i="19"/>
  <c r="Z107" i="19"/>
  <c r="Z39" i="19"/>
  <c r="Z154" i="19"/>
  <c r="Z156" i="19"/>
  <c r="Z74" i="19"/>
  <c r="Z59" i="19"/>
  <c r="Z144" i="19"/>
  <c r="Z84" i="19"/>
  <c r="Z55" i="19"/>
  <c r="Z90" i="19"/>
  <c r="Z13" i="19"/>
  <c r="Y7" i="19"/>
  <c r="Z83" i="19"/>
  <c r="Z97" i="19"/>
  <c r="Z28" i="19"/>
  <c r="Z94" i="19"/>
  <c r="Z145" i="19"/>
  <c r="Z61" i="19"/>
  <c r="Z132" i="19"/>
  <c r="Z136" i="19"/>
  <c r="Z73" i="19"/>
  <c r="Z14" i="19"/>
  <c r="Z153" i="19"/>
  <c r="Z82" i="19"/>
  <c r="Z21" i="19"/>
  <c r="Z141" i="19"/>
  <c r="Z81" i="19"/>
  <c r="Z129" i="19"/>
  <c r="Z52" i="19"/>
  <c r="Z149" i="19"/>
  <c r="Z76" i="19"/>
  <c r="Z60" i="19"/>
  <c r="Z91" i="19"/>
  <c r="Z157" i="19"/>
  <c r="Z105" i="19"/>
  <c r="Z17" i="19"/>
  <c r="Z93" i="19"/>
  <c r="Z137" i="19"/>
  <c r="Z46" i="19"/>
  <c r="Z62" i="19"/>
  <c r="Z135" i="19"/>
  <c r="Z56" i="19"/>
  <c r="Z143" i="19"/>
  <c r="Z161" i="19"/>
  <c r="Z71" i="19"/>
  <c r="Z65" i="19"/>
  <c r="Z130" i="19"/>
  <c r="Z70" i="19"/>
  <c r="Z118" i="19"/>
  <c r="Z51" i="19"/>
  <c r="Z139" i="19"/>
  <c r="Z58" i="19"/>
  <c r="Z44" i="19"/>
  <c r="Z146" i="19"/>
  <c r="Z86" i="19"/>
  <c r="Z68" i="19"/>
  <c r="Z33" i="19"/>
  <c r="Z126" i="19"/>
  <c r="Z38" i="19"/>
  <c r="Z125" i="19"/>
  <c r="Z45" i="19"/>
  <c r="Z102" i="19"/>
  <c r="Z142" i="19"/>
  <c r="Z54" i="19"/>
  <c r="Z66" i="19"/>
  <c r="Z110" i="19"/>
  <c r="Z41" i="19"/>
  <c r="Z147" i="19"/>
  <c r="Z48" i="19"/>
  <c r="Z138" i="19"/>
  <c r="Z75" i="19"/>
  <c r="Z115" i="19"/>
  <c r="Z37" i="19"/>
  <c r="Z133" i="19"/>
  <c r="Z34" i="19"/>
  <c r="Z72" i="19"/>
  <c r="Z131" i="19"/>
  <c r="Z43" i="19"/>
  <c r="Q7" i="19"/>
  <c r="M57" i="12"/>
  <c r="L57" i="12"/>
  <c r="K57" i="12"/>
  <c r="J57" i="12"/>
  <c r="I57" i="12"/>
  <c r="N57" i="12"/>
  <c r="I7" i="19"/>
  <c r="Z99" i="19"/>
  <c r="Z49" i="19"/>
  <c r="Z128" i="19"/>
  <c r="Z40" i="19"/>
  <c r="Z127" i="19"/>
  <c r="Z69" i="19"/>
  <c r="Z104" i="19"/>
  <c r="Z27" i="19"/>
  <c r="Z114" i="19"/>
  <c r="Z26" i="19"/>
  <c r="Z25" i="19"/>
  <c r="Z123" i="19"/>
  <c r="Z32" i="19"/>
  <c r="Z119" i="19"/>
  <c r="Z20" i="19"/>
  <c r="Z159" i="19"/>
  <c r="Z80" i="19"/>
  <c r="Z19" i="19"/>
  <c r="Z109" i="19"/>
  <c r="Z18" i="19"/>
  <c r="Z108" i="19"/>
  <c r="Z47" i="19"/>
  <c r="Z85" i="19"/>
  <c r="Z16" i="19"/>
  <c r="Z155" i="19"/>
  <c r="Z95" i="19"/>
  <c r="Z63" i="19"/>
  <c r="Z101" i="19"/>
  <c r="Z23" i="19"/>
  <c r="I57" i="19" l="1"/>
  <c r="C9" i="19"/>
  <c r="I9" i="19" s="1"/>
  <c r="I10" i="19"/>
  <c r="I18" i="19"/>
  <c r="I29" i="19"/>
  <c r="I40" i="19"/>
  <c r="I48" i="19"/>
  <c r="I68" i="19"/>
  <c r="I74" i="19"/>
  <c r="I85" i="19"/>
  <c r="I96" i="19"/>
  <c r="I104" i="19"/>
  <c r="I115" i="19"/>
  <c r="I126" i="19"/>
  <c r="I137" i="19"/>
  <c r="I145" i="19"/>
  <c r="I156" i="19"/>
  <c r="K9" i="19"/>
  <c r="Q9" i="19" s="1"/>
  <c r="Q10" i="19"/>
  <c r="Q18" i="19"/>
  <c r="Q29" i="19"/>
  <c r="Q40" i="19"/>
  <c r="Q48" i="19"/>
  <c r="Q61" i="19"/>
  <c r="Q74" i="19"/>
  <c r="Q85" i="19"/>
  <c r="Q96" i="19"/>
  <c r="Q104" i="19"/>
  <c r="Q115" i="19"/>
  <c r="Q126" i="19"/>
  <c r="Q137" i="19"/>
  <c r="Q145" i="19"/>
  <c r="Q156" i="19"/>
  <c r="Y57" i="19"/>
  <c r="S21" i="19"/>
  <c r="Y21" i="19" s="1"/>
  <c r="Y13" i="19"/>
  <c r="S23" i="19"/>
  <c r="Y23" i="19" s="1"/>
  <c r="Y24" i="19"/>
  <c r="Y32" i="19"/>
  <c r="Y43" i="19"/>
  <c r="Y54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C77" i="19"/>
  <c r="I77" i="19" s="1"/>
  <c r="I69" i="19"/>
  <c r="I11" i="19"/>
  <c r="I19" i="19"/>
  <c r="I30" i="19"/>
  <c r="C49" i="19"/>
  <c r="I49" i="19" s="1"/>
  <c r="I41" i="19"/>
  <c r="C51" i="19"/>
  <c r="I51" i="19" s="1"/>
  <c r="I52" i="19"/>
  <c r="I61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Q11" i="19"/>
  <c r="Q19" i="19"/>
  <c r="Q30" i="19"/>
  <c r="K49" i="19"/>
  <c r="Q49" i="19" s="1"/>
  <c r="Q41" i="19"/>
  <c r="K51" i="19"/>
  <c r="Q51" i="19" s="1"/>
  <c r="Q52" i="19"/>
  <c r="Q58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S65" i="19"/>
  <c r="Y65" i="19" s="1"/>
  <c r="Y66" i="19"/>
  <c r="Y14" i="19"/>
  <c r="Y25" i="19"/>
  <c r="Y33" i="19"/>
  <c r="Y44" i="19"/>
  <c r="S63" i="19"/>
  <c r="Y63" i="19" s="1"/>
  <c r="Y55" i="19"/>
  <c r="Y71" i="19"/>
  <c r="Y82" i="19"/>
  <c r="Y90" i="19"/>
  <c r="Y101" i="19"/>
  <c r="Y112" i="19"/>
  <c r="Y123" i="19"/>
  <c r="Y131" i="19"/>
  <c r="Y142" i="19"/>
  <c r="S161" i="19"/>
  <c r="Y161" i="19" s="1"/>
  <c r="Y153" i="19"/>
  <c r="I20" i="19"/>
  <c r="I31" i="19"/>
  <c r="I42" i="19"/>
  <c r="I53" i="19"/>
  <c r="I5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12" i="19"/>
  <c r="Q20" i="19"/>
  <c r="Q31" i="19"/>
  <c r="Q42" i="19"/>
  <c r="Q53" i="19"/>
  <c r="Q67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Y62" i="19"/>
  <c r="Y15" i="19"/>
  <c r="Y26" i="19"/>
  <c r="Y34" i="19"/>
  <c r="Y45" i="19"/>
  <c r="Y56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C21" i="19"/>
  <c r="I21" i="19" s="1"/>
  <c r="I13" i="19"/>
  <c r="I32" i="19"/>
  <c r="I43" i="19"/>
  <c r="I54" i="19"/>
  <c r="I67" i="19"/>
  <c r="C79" i="19"/>
  <c r="I79" i="19" s="1"/>
  <c r="I80" i="19"/>
  <c r="I88" i="19"/>
  <c r="I99" i="19"/>
  <c r="I110" i="19"/>
  <c r="I118" i="19"/>
  <c r="I129" i="19"/>
  <c r="I140" i="19"/>
  <c r="I151" i="19"/>
  <c r="I159" i="19"/>
  <c r="K21" i="19"/>
  <c r="Q21" i="19" s="1"/>
  <c r="Q13" i="19"/>
  <c r="K23" i="19"/>
  <c r="Q23" i="19" s="1"/>
  <c r="Q24" i="19"/>
  <c r="Q32" i="19"/>
  <c r="Q43" i="19"/>
  <c r="Q54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Y59" i="19"/>
  <c r="Y16" i="19"/>
  <c r="S35" i="19"/>
  <c r="Y35" i="19" s="1"/>
  <c r="Y27" i="19"/>
  <c r="S37" i="19"/>
  <c r="Y37" i="19" s="1"/>
  <c r="Y38" i="19"/>
  <c r="Y46" i="19"/>
  <c r="Y61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C23" i="19"/>
  <c r="I23" i="19" s="1"/>
  <c r="I24" i="19"/>
  <c r="I60" i="19"/>
  <c r="I14" i="19"/>
  <c r="I25" i="19"/>
  <c r="I33" i="19"/>
  <c r="I44" i="19"/>
  <c r="C63" i="19"/>
  <c r="I63" i="19" s="1"/>
  <c r="I55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60" i="19"/>
  <c r="Q14" i="19"/>
  <c r="Q25" i="19"/>
  <c r="Q33" i="19"/>
  <c r="Q44" i="19"/>
  <c r="K63" i="19"/>
  <c r="Q63" i="19" s="1"/>
  <c r="Q55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68" i="19"/>
  <c r="Y17" i="19"/>
  <c r="Y28" i="19"/>
  <c r="Y39" i="19"/>
  <c r="Y47" i="19"/>
  <c r="Y58" i="19"/>
  <c r="Y74" i="19"/>
  <c r="Y85" i="19"/>
  <c r="Y96" i="19"/>
  <c r="Y104" i="19"/>
  <c r="Y115" i="19"/>
  <c r="Y126" i="19"/>
  <c r="Y137" i="19"/>
  <c r="Y145" i="19"/>
  <c r="Y156" i="19"/>
  <c r="I15" i="19"/>
  <c r="I26" i="19"/>
  <c r="I34" i="19"/>
  <c r="I45" i="19"/>
  <c r="I56" i="19"/>
  <c r="I71" i="19"/>
  <c r="I82" i="19"/>
  <c r="I90" i="19"/>
  <c r="I101" i="19"/>
  <c r="I112" i="19"/>
  <c r="I123" i="19"/>
  <c r="I131" i="19"/>
  <c r="I142" i="19"/>
  <c r="C161" i="19"/>
  <c r="I161" i="19" s="1"/>
  <c r="I153" i="19"/>
  <c r="Q57" i="19"/>
  <c r="Q15" i="19"/>
  <c r="Q26" i="19"/>
  <c r="Q34" i="19"/>
  <c r="Q45" i="19"/>
  <c r="Q56" i="19"/>
  <c r="Q71" i="19"/>
  <c r="Q82" i="19"/>
  <c r="Q90" i="19"/>
  <c r="Q101" i="19"/>
  <c r="Q112" i="19"/>
  <c r="Q123" i="19"/>
  <c r="Q131" i="19"/>
  <c r="Q142" i="19"/>
  <c r="K161" i="19"/>
  <c r="Q161" i="19" s="1"/>
  <c r="Q153" i="19"/>
  <c r="S9" i="19"/>
  <c r="Y9" i="19" s="1"/>
  <c r="Y10" i="19"/>
  <c r="Y18" i="19"/>
  <c r="Y29" i="19"/>
  <c r="Y40" i="19"/>
  <c r="Y48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C35" i="19"/>
  <c r="I35" i="19" s="1"/>
  <c r="I27" i="19"/>
  <c r="C37" i="19"/>
  <c r="I37" i="19" s="1"/>
  <c r="I38" i="19"/>
  <c r="I46" i="19"/>
  <c r="I62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K65" i="19"/>
  <c r="Q65" i="19" s="1"/>
  <c r="Q66" i="19"/>
  <c r="Q16" i="19"/>
  <c r="K35" i="19"/>
  <c r="Q35" i="19" s="1"/>
  <c r="Q27" i="19"/>
  <c r="K37" i="19"/>
  <c r="Q37" i="19" s="1"/>
  <c r="Q38" i="19"/>
  <c r="Q46" i="19"/>
  <c r="Q59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Y11" i="19"/>
  <c r="Y19" i="19"/>
  <c r="Y30" i="19"/>
  <c r="S49" i="19"/>
  <c r="Y49" i="19" s="1"/>
  <c r="Y41" i="19"/>
  <c r="S51" i="19"/>
  <c r="Y51" i="19" s="1"/>
  <c r="Y52" i="19"/>
  <c r="Y60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12" i="19"/>
  <c r="I16" i="19"/>
  <c r="C65" i="19"/>
  <c r="I65" i="19" s="1"/>
  <c r="I66" i="19"/>
  <c r="I17" i="19"/>
  <c r="I28" i="19"/>
  <c r="I39" i="19"/>
  <c r="I47" i="19"/>
  <c r="I59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Q62" i="19"/>
  <c r="Q17" i="19"/>
  <c r="Q28" i="19"/>
  <c r="Q39" i="19"/>
  <c r="Q47" i="19"/>
  <c r="Q68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Y12" i="19"/>
  <c r="Y20" i="19"/>
  <c r="Y31" i="19"/>
  <c r="Y42" i="19"/>
  <c r="Y53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</calcChain>
</file>

<file path=xl/sharedStrings.xml><?xml version="1.0" encoding="utf-8"?>
<sst xmlns="http://schemas.openxmlformats.org/spreadsheetml/2006/main" count="5546" uniqueCount="323">
  <si>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</si>
  <si>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</si>
  <si>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</si>
  <si>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</si>
  <si>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</si>
  <si>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</si>
  <si>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</si>
  <si>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</si>
  <si>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</si>
  <si>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</si>
  <si>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</si>
  <si>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</si>
  <si>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</si>
  <si>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</si>
  <si>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</si>
  <si>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</si>
  <si>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</si>
  <si>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</si>
  <si>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</si>
  <si>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</si>
  <si>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</si>
  <si>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</si>
  <si>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</si>
  <si>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</si>
  <si>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</si>
  <si>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</si>
  <si>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</si>
  <si>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</si>
  <si>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</si>
  <si>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</si>
  <si>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</si>
  <si>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</si>
  <si>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</si>
  <si>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</si>
  <si>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</si>
  <si>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</si>
  <si>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</si>
  <si>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</si>
  <si>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</si>
  <si>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</si>
  <si>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</si>
  <si>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</si>
  <si>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</si>
  <si>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</si>
  <si>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</si>
  <si>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</si>
  <si>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</si>
  <si>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</si>
  <si>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</si>
  <si>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</si>
  <si>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</si>
  <si>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</si>
  <si>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</si>
  <si>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</si>
  <si>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</si>
  <si>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</si>
  <si>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</si>
  <si>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</si>
  <si>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</si>
  <si>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</si>
  <si>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</si>
  <si>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</si>
  <si>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</si>
  <si>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</si>
  <si>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</si>
  <si>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</si>
  <si>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</si>
  <si>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</si>
  <si>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</si>
  <si>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</si>
  <si>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</si>
  <si>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</si>
  <si>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</si>
  <si>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</si>
  <si>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</si>
  <si>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</si>
  <si>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</si>
  <si>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</si>
  <si>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</si>
  <si>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</si>
  <si>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</si>
  <si>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</si>
  <si>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</si>
  <si>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</si>
  <si>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</si>
  <si>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</si>
  <si>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</si>
  <si>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</si>
  <si>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</si>
  <si>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</si>
  <si>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</si>
  <si>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</si>
  <si>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</si>
  <si>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</si>
  <si>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</si>
  <si>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</si>
  <si>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</si>
  <si>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</si>
  <si>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</si>
  <si>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</si>
  <si>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</si>
  <si>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</si>
  <si>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</si>
  <si>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</si>
  <si>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</si>
  <si>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</si>
  <si>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</si>
  <si>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</si>
  <si>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</si>
  <si>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</si>
  <si>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</si>
  <si>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</si>
  <si>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</si>
  <si>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</si>
  <si>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</si>
  <si>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</si>
  <si>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</si>
  <si>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</si>
  <si>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</si>
  <si>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</si>
  <si>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</si>
  <si>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</si>
  <si>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</si>
  <si>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</si>
  <si>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</si>
  <si>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</si>
  <si>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</si>
  <si>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</si>
  <si>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</si>
  <si>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</si>
  <si>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</si>
  <si>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</si>
  <si>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</si>
  <si>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</si>
  <si>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</si>
  <si>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</si>
  <si>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</si>
  <si>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</si>
  <si>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</si>
  <si>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</si>
  <si>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</si>
  <si>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</si>
  <si>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</si>
  <si>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</si>
  <si>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</si>
  <si>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</si>
  <si>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</si>
  <si>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</si>
  <si>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</si>
  <si>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</si>
  <si>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</si>
  <si>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</si>
  <si>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</si>
  <si>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</si>
  <si>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</si>
  <si>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</si>
  <si>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</si>
  <si>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</si>
  <si>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</si>
  <si>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</si>
  <si>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</si>
  <si>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</si>
  <si>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</si>
  <si>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</si>
  <si>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</si>
  <si>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</si>
  <si>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</si>
  <si>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</si>
  <si>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</si>
  <si>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</si>
  <si>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</si>
  <si>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</si>
  <si>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</si>
  <si>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</si>
  <si>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</si>
  <si>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</si>
  <si>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</si>
  <si>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</si>
  <si>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</si>
  <si>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</si>
  <si>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</si>
  <si>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</si>
  <si>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</si>
  <si>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</si>
  <si>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</si>
  <si>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</si>
  <si>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</si>
  <si>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</si>
  <si>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</si>
  <si>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</si>
  <si>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</si>
  <si>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</si>
  <si>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</si>
  <si>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</si>
  <si>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</si>
  <si>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</si>
  <si>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</si>
  <si>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</si>
  <si>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</si>
  <si>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</si>
  <si>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</si>
  <si>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</si>
  <si>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</si>
  <si>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</si>
  <si>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</si>
  <si>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</si>
  <si>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</si>
  <si>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</si>
  <si>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</si>
  <si>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</si>
  <si>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</si>
  <si>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</si>
  <si>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</si>
  <si>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</si>
  <si>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</si>
  <si>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</si>
  <si>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</si>
  <si>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</si>
  <si>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</si>
  <si>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</si>
  <si>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</si>
  <si>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</si>
  <si>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</si>
  <si>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</si>
  <si>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julio 2019</t>
  </si>
  <si>
    <t>julio 2021</t>
  </si>
  <si>
    <t>julio 2022</t>
  </si>
  <si>
    <t>julio 2023</t>
  </si>
  <si>
    <t>julio 2024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</si>
  <si>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</si>
  <si>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</si>
  <si>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</si>
  <si>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</si>
  <si>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</si>
  <si>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</si>
  <si>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Arona 
(hotel + apartamento)</t>
  </si>
  <si>
    <t>-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</si>
  <si>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</si>
  <si>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</si>
  <si>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</si>
  <si>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</si>
  <si>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</si>
  <si>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</si>
  <si>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</si>
  <si>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</si>
  <si>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</si>
  <si>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</si>
  <si>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</si>
  <si>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</si>
  <si>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</si>
  <si>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</si>
  <si>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</si>
  <si>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</si>
  <si>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</si>
  <si>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</si>
  <si>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</si>
  <si>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</si>
  <si>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</si>
  <si>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</si>
  <si>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julio 2020</t>
  </si>
  <si>
    <t>Viajeros entrados en los establecimientos alojativos de Arona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</si>
  <si>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</si>
  <si>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</si>
  <si>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</si>
  <si>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</si>
  <si>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</si>
  <si>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</si>
  <si>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</si>
  <si>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</si>
  <si>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julio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</si>
  <si>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</si>
  <si>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</si>
  <si>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</si>
  <si>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</si>
  <si>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</si>
  <si>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</si>
  <si>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</si>
  <si>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</si>
  <si>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</si>
  <si>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</si>
  <si>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</si>
  <si>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</si>
  <si>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</si>
  <si>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</si>
  <si>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</si>
  <si>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</si>
  <si>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</si>
  <si>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</si>
  <si>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</si>
  <si>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</si>
  <si>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</si>
  <si>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</si>
  <si>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julio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</si>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</sst>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C14EA0E-214B-44A5-8E62-9E169FE77C0E}"/>
    <cellStyle name="Normal 2 6" xfId="3" xr:uid="{1EFBD335-4ACC-434E-9A6A-A213A4C1973D}"/>
    <cellStyle name="Porcentaje" xfId="1" builtinId="5"/>
  </cellStyles>
  <dxfs count="0"/>
  <tableStyles count="1" defaultTableStyle="TableStyleMedium2" defaultPivotStyle="PivotStyleLight16">
    <tableStyle name="Invisible" pivot="0" table="0" count="0" xr9:uid="{9CE69F98-4C23-42A6-AE1E-9A578D250BB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6-482B-A178-20DD674110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6-482B-A178-20DD67411025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6-482B-A178-20DD6741102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6-482B-A178-20DD6741102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6-482B-A178-20DD674110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6-482B-A178-20DD6741102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A6-482B-A178-20DD674110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A6-482B-A178-20DD674110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12">
                  <c:v>796046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A6-482B-A178-20DD6741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6-482B-A178-20DD674110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A6-482B-A178-20DD674110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A6-482B-A178-20DD674110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A6-482B-A178-20DD674110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A6-482B-A178-20DD674110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6-482B-A178-20DD674110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6-482B-A178-20DD674110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6-482B-A178-20DD674110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6-482B-A178-20DD674110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6-482B-A178-20DD674110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6-482B-A178-20DD674110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A6-482B-A178-20DD674110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A6-482B-A178-20DD6741102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12">
                  <c:v>6.0362580421722933E-2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A6-482B-A178-20DD67411025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12">
                  <c:v>5.5776527836539191E-2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A6-482B-A178-20DD6741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A-434D-81C0-83A5A9B062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A-434D-81C0-83A5A9B06254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EA-434D-81C0-83A5A9B0625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A-434D-81C0-83A5A9B0625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EA-434D-81C0-83A5A9B062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EA-434D-81C0-83A5A9B0625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EA-434D-81C0-83A5A9B062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EA-434D-81C0-83A5A9B062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12">
                  <c:v>33155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EA-434D-81C0-83A5A9B06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EA-434D-81C0-83A5A9B062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EA-434D-81C0-83A5A9B062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EA-434D-81C0-83A5A9B062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EA-434D-81C0-83A5A9B062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EA-434D-81C0-83A5A9B062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EA-434D-81C0-83A5A9B062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EA-434D-81C0-83A5A9B062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EA-434D-81C0-83A5A9B062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EA-434D-81C0-83A5A9B062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EA-434D-81C0-83A5A9B062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EA-434D-81C0-83A5A9B062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EA-434D-81C0-83A5A9B062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EA-434D-81C0-83A5A9B0625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5">
                  <c:v>-4.0150564617315032E-3</c:v>
                </c:pt>
                <c:pt idx="6">
                  <c:v>0.20427092320966356</c:v>
                </c:pt>
                <c:pt idx="12">
                  <c:v>0.10222739361702127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EA-434D-81C0-83A5A9B06254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5">
                  <c:v>-1.7605633802817433E-3</c:v>
                </c:pt>
                <c:pt idx="6">
                  <c:v>9.7935103244837673E-2</c:v>
                </c:pt>
                <c:pt idx="12">
                  <c:v>4.9873337555414787E-2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EA-434D-81C0-83A5A9B06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0-4119-9FA6-7EFCB92292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0-4119-9FA6-7EFCB92292D0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90-4119-9FA6-7EFCB92292D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0-4119-9FA6-7EFCB92292D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90-4119-9FA6-7EFCB92292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90-4119-9FA6-7EFCB92292D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90-4119-9FA6-7EFCB92292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90-4119-9FA6-7EFCB92292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12">
                  <c:v>26281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90-4119-9FA6-7EFCB9229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90-4119-9FA6-7EFCB92292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90-4119-9FA6-7EFCB92292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0-4119-9FA6-7EFCB92292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0-4119-9FA6-7EFCB92292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0-4119-9FA6-7EFCB92292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0-4119-9FA6-7EFCB92292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0-4119-9FA6-7EFCB92292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0-4119-9FA6-7EFCB92292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0-4119-9FA6-7EFCB92292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0-4119-9FA6-7EFCB92292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90-4119-9FA6-7EFCB92292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90-4119-9FA6-7EFCB92292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90-4119-9FA6-7EFCB92292D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12">
                  <c:v>8.0855439029405618E-2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90-4119-9FA6-7EFCB92292D0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12">
                  <c:v>0.13701652678030629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90-4119-9FA6-7EFCB9229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1-486F-8FB3-F4EE9A6398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1-486F-8FB3-F4EE9A63981C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B1-486F-8FB3-F4EE9A63981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1-486F-8FB3-F4EE9A63981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B1-486F-8FB3-F4EE9A6398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B1-486F-8FB3-F4EE9A63981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B1-486F-8FB3-F4EE9A6398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B1-486F-8FB3-F4EE9A6398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12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B1-486F-8FB3-F4EE9A63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B1-486F-8FB3-F4EE9A6398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B1-486F-8FB3-F4EE9A6398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B1-486F-8FB3-F4EE9A6398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B1-486F-8FB3-F4EE9A6398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B1-486F-8FB3-F4EE9A6398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B1-486F-8FB3-F4EE9A6398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B1-486F-8FB3-F4EE9A6398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B1-486F-8FB3-F4EE9A6398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B1-486F-8FB3-F4EE9A6398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B1-486F-8FB3-F4EE9A6398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B1-486F-8FB3-F4EE9A6398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B1-486F-8FB3-F4EE9A6398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B1-486F-8FB3-F4EE9A63981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5">
                  <c:v>-0.29867674858223059</c:v>
                </c:pt>
                <c:pt idx="6">
                  <c:v>0.30142566191446019</c:v>
                </c:pt>
                <c:pt idx="12">
                  <c:v>-8.8766903199892888E-2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B1-486F-8FB3-F4EE9A63981C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5">
                  <c:v>2.4861878453038777E-2</c:v>
                </c:pt>
                <c:pt idx="6">
                  <c:v>-3.0349013657056112E-2</c:v>
                </c:pt>
                <c:pt idx="12">
                  <c:v>-0.21756624705408978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B1-486F-8FB3-F4EE9A63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9-446A-86C5-D031FB3C9B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9-446A-86C5-D031FB3C9BD9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9-446A-86C5-D031FB3C9BD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9-446A-86C5-D031FB3C9BD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9-446A-86C5-D031FB3C9B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B9-446A-86C5-D031FB3C9BD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B9-446A-86C5-D031FB3C9B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B9-446A-86C5-D031FB3C9B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12">
                  <c:v>14891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B9-446A-86C5-D031FB3C9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B9-446A-86C5-D031FB3C9B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B9-446A-86C5-D031FB3C9B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B9-446A-86C5-D031FB3C9B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B9-446A-86C5-D031FB3C9B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B9-446A-86C5-D031FB3C9B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B9-446A-86C5-D031FB3C9B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B9-446A-86C5-D031FB3C9B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B9-446A-86C5-D031FB3C9B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B9-446A-86C5-D031FB3C9B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9-446A-86C5-D031FB3C9B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B9-446A-86C5-D031FB3C9B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B9-446A-86C5-D031FB3C9B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B9-446A-86C5-D031FB3C9BD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5">
                  <c:v>-0.53667953667953672</c:v>
                </c:pt>
                <c:pt idx="6">
                  <c:v>-0.50649350649350655</c:v>
                </c:pt>
                <c:pt idx="12">
                  <c:v>3.0305126963260154E-2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B9-446A-86C5-D031FB3C9BD9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5">
                  <c:v>-0.73333333333333339</c:v>
                </c:pt>
                <c:pt idx="6">
                  <c:v>-0.78449905482041582</c:v>
                </c:pt>
                <c:pt idx="12">
                  <c:v>-0.38958803033408484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B9-446A-86C5-D031FB3C9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A-4FBC-90C2-B38A3ADEFAE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A-4FBC-90C2-B38A3ADEFAE3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A-4FBC-90C2-B38A3ADEFAE3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A-4FBC-90C2-B38A3ADEFAE3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A-4FBC-90C2-B38A3ADEFAE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A-4FBC-90C2-B38A3ADEFAE3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A-4FBC-90C2-B38A3ADEFA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AA-4FBC-90C2-B38A3ADEFAE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12">
                  <c:v>796046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AA-4FBC-90C2-B38A3ADE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A-4FBC-90C2-B38A3ADEFA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A-4FBC-90C2-B38A3ADEFA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A-4FBC-90C2-B38A3ADEFA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A-4FBC-90C2-B38A3ADEFA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A-4FBC-90C2-B38A3ADEFA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A-4FBC-90C2-B38A3ADEFA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A-4FBC-90C2-B38A3ADEFA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A-4FBC-90C2-B38A3ADEFA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A-4FBC-90C2-B38A3ADEFA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A-4FBC-90C2-B38A3ADEFA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A-4FBC-90C2-B38A3ADEFA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A-4FBC-90C2-B38A3ADEFA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A-4FBC-90C2-B38A3ADEFAE3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12">
                  <c:v>6.0362580421722933E-2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AA-4FBC-90C2-B38A3ADEFAE3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12">
                  <c:v>5.5776527836539191E-2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AA-4FBC-90C2-B38A3ADE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6-4CF5-BBA5-2C76072A2D2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6-4CF5-BBA5-2C76072A2D24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36-4CF5-BBA5-2C76072A2D24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36-4CF5-BBA5-2C76072A2D24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6-4CF5-BBA5-2C76072A2D2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6-4CF5-BBA5-2C76072A2D24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36-4CF5-BBA5-2C76072A2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36-4CF5-BBA5-2C76072A2D2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12">
                  <c:v>489154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36-4CF5-BBA5-2C76072A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6-4CF5-BBA5-2C76072A2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6-4CF5-BBA5-2C76072A2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6-4CF5-BBA5-2C76072A2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6-4CF5-BBA5-2C76072A2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6-4CF5-BBA5-2C76072A2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6-4CF5-BBA5-2C76072A2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6-4CF5-BBA5-2C76072A2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6-4CF5-BBA5-2C76072A2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6-4CF5-BBA5-2C76072A2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6-4CF5-BBA5-2C76072A2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6-4CF5-BBA5-2C76072A2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6-4CF5-BBA5-2C76072A2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6-4CF5-BBA5-2C76072A2D2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5">
                  <c:v>5.3606194361466519E-2</c:v>
                </c:pt>
                <c:pt idx="6">
                  <c:v>8.6260844830038375E-2</c:v>
                </c:pt>
                <c:pt idx="12">
                  <c:v>6.0135628631555305E-2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36-4CF5-BBA5-2C76072A2D24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5">
                  <c:v>0.16168253396037824</c:v>
                </c:pt>
                <c:pt idx="6">
                  <c:v>0.23139802976315238</c:v>
                </c:pt>
                <c:pt idx="12">
                  <c:v>0.17511651371738823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36-4CF5-BBA5-2C76072A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AC-496C-94C4-673F974E3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C-496C-94C4-673F974E333D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AC-496C-94C4-673F974E333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C-496C-94C4-673F974E333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AC-496C-94C4-673F974E3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AC-496C-94C4-673F974E333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AC-496C-94C4-673F974E33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AC-496C-94C4-673F974E3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12">
                  <c:v>369040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AC-496C-94C4-673F974E3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AC-496C-94C4-673F974E33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AC-496C-94C4-673F974E33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AC-496C-94C4-673F974E33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AC-496C-94C4-673F974E33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AC-496C-94C4-673F974E33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AC-496C-94C4-673F974E33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AC-496C-94C4-673F974E33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AC-496C-94C4-673F974E33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AC-496C-94C4-673F974E33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AC-496C-94C4-673F974E33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AC-496C-94C4-673F974E33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AC-496C-94C4-673F974E33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AC-496C-94C4-673F974E333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5">
                  <c:v>4.1027667984189664E-2</c:v>
                </c:pt>
                <c:pt idx="6">
                  <c:v>6.46165315441245E-2</c:v>
                </c:pt>
                <c:pt idx="12">
                  <c:v>6.6247533305789252E-2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AC-496C-94C4-673F974E333D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5">
                  <c:v>0.135723679955154</c:v>
                </c:pt>
                <c:pt idx="6">
                  <c:v>0.16821072867456088</c:v>
                </c:pt>
                <c:pt idx="12">
                  <c:v>0.17856709439650498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AC-496C-94C4-673F974E3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8-42E2-8E00-6EAD80284C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8-42E2-8E00-6EAD80284C8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18-42E2-8E00-6EAD80284C8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8-42E2-8E00-6EAD80284C8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8-42E2-8E00-6EAD80284C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18-42E2-8E00-6EAD80284C8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18-42E2-8E00-6EAD80284C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18-42E2-8E00-6EAD80284C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12">
                  <c:v>120114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18-42E2-8E00-6EAD8028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18-42E2-8E00-6EAD80284C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18-42E2-8E00-6EAD80284C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18-42E2-8E00-6EAD80284C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18-42E2-8E00-6EAD80284C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18-42E2-8E00-6EAD80284C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18-42E2-8E00-6EAD80284C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18-42E2-8E00-6EAD80284C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18-42E2-8E00-6EAD80284C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18-42E2-8E00-6EAD80284C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18-42E2-8E00-6EAD80284C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18-42E2-8E00-6EAD80284C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18-42E2-8E00-6EAD80284C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18-42E2-8E00-6EAD80284C8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5">
                  <c:v>9.1748067357823482E-2</c:v>
                </c:pt>
                <c:pt idx="6">
                  <c:v>0.15598919243470433</c:v>
                </c:pt>
                <c:pt idx="12">
                  <c:v>4.1788093255620273E-2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18-42E2-8E00-6EAD80284C8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5">
                  <c:v>0.24388911648231604</c:v>
                </c:pt>
                <c:pt idx="6">
                  <c:v>0.46678348316318763</c:v>
                </c:pt>
                <c:pt idx="12">
                  <c:v>0.16464017685729249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18-42E2-8E00-6EAD8028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C-4205-B925-A8B4D4772A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205-B925-A8B4D4772A6D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C-4205-B925-A8B4D4772A6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C-4205-B925-A8B4D4772A6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C-4205-B925-A8B4D4772A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C-4205-B925-A8B4D4772A6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9C-4205-B925-A8B4D4772A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9C-4205-B925-A8B4D4772A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12">
                  <c:v>306892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9C-4205-B925-A8B4D4772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C-4205-B925-A8B4D4772A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C-4205-B925-A8B4D4772A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C-4205-B925-A8B4D4772A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C-4205-B925-A8B4D4772A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C-4205-B925-A8B4D4772A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C-4205-B925-A8B4D4772A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C-4205-B925-A8B4D4772A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9C-4205-B925-A8B4D4772A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9C-4205-B925-A8B4D4772A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9C-4205-B925-A8B4D4772A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9C-4205-B925-A8B4D4772A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9C-4205-B925-A8B4D4772A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9C-4205-B925-A8B4D4772A6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5">
                  <c:v>-2.3531072781635132E-5</c:v>
                </c:pt>
                <c:pt idx="6">
                  <c:v>5.2986829727187157E-2</c:v>
                </c:pt>
                <c:pt idx="12">
                  <c:v>6.072451896323483E-2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9C-4205-B925-A8B4D4772A6D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5">
                  <c:v>-0.11619491296300144</c:v>
                </c:pt>
                <c:pt idx="6">
                  <c:v>-0.10580975015478022</c:v>
                </c:pt>
                <c:pt idx="12">
                  <c:v>-9.1312316607003785E-2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9C-4205-B925-A8B4D4772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5C-9843-63DAF7C3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3-4A5C-9843-63DAF7C3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73-4138-9BDA-EE217CD1EF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3-4138-9BDA-EE217CD1EFE6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73-4138-9BDA-EE217CD1EFE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3-4138-9BDA-EE217CD1EFE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73-4138-9BDA-EE217CD1EF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3-4138-9BDA-EE217CD1EFE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73-4138-9BDA-EE217CD1EF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73-4138-9BDA-EE217CD1EF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12">
                  <c:v>61151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73-4138-9BDA-EE217CD1E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73-4138-9BDA-EE217CD1EF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73-4138-9BDA-EE217CD1EF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3-4138-9BDA-EE217CD1EF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3-4138-9BDA-EE217CD1EF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3-4138-9BDA-EE217CD1EF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3-4138-9BDA-EE217CD1EF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3-4138-9BDA-EE217CD1EF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3-4138-9BDA-EE217CD1EF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3-4138-9BDA-EE217CD1EF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3-4138-9BDA-EE217CD1EF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3-4138-9BDA-EE217CD1EF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3-4138-9BDA-EE217CD1EF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3-4138-9BDA-EE217CD1EFE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5">
                  <c:v>-0.13321953994960578</c:v>
                </c:pt>
                <c:pt idx="6">
                  <c:v>6.3492063492063266E-3</c:v>
                </c:pt>
                <c:pt idx="12">
                  <c:v>-4.0045838435213921E-2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73-4138-9BDA-EE217CD1EFE6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5">
                  <c:v>-0.18139249251554468</c:v>
                </c:pt>
                <c:pt idx="6">
                  <c:v>-7.1978616432253562E-2</c:v>
                </c:pt>
                <c:pt idx="12">
                  <c:v>-0.13279444089909953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73-4138-9BDA-EE217CD1E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2-4791-BCB7-6AD1110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2-4791-BCB7-6AD1110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F-459B-B5D1-96BC44100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F-459B-B5D1-96BC44100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0-4BA7-82B1-625F48E26C5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50-4BA7-82B1-625F48E26C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50-4BA7-82B1-625F48E26C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50-4BA7-82B1-625F48E26C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50-4BA7-82B1-625F48E26C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50-4BA7-82B1-625F48E26C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50-4BA7-82B1-625F48E26C5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50-4BA7-82B1-625F48E26C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50-4BA7-82B1-625F48E26C54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0-4BA7-82B1-625F48E26C54}"/>
                </c:ext>
              </c:extLst>
            </c:dLbl>
            <c:dLbl>
              <c:idx val="1"/>
              <c:layout>
                <c:manualLayout>
                  <c:x val="-2.517308725280787E-3"/>
                  <c:y val="-0.16403508535792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0-4BA7-82B1-625F48E26C54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0-4BA7-82B1-625F48E26C54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0-4BA7-82B1-625F48E26C54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0-4BA7-82B1-625F48E26C5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0-4BA7-82B1-625F48E26C5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0-4BA7-82B1-625F48E26C5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0-4BA7-82B1-625F48E26C5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0-4BA7-82B1-625F48E26C5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0-4BA7-82B1-625F48E26C54}"/>
                </c:ext>
              </c:extLst>
            </c:dLbl>
            <c:dLbl>
              <c:idx val="10"/>
              <c:layout>
                <c:manualLayout>
                  <c:x val="-7.6816333198840561E-3"/>
                  <c:y val="-0.232985799851941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0-4BA7-82B1-625F48E26C5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A50-4BA7-82B1-625F48E26C5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50-4BA7-82B1-625F48E26C5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A50-4BA7-82B1-625F48E26C5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A50-4BA7-82B1-625F48E26C5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A50-4BA7-82B1-625F48E26C5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A50-4BA7-82B1-625F48E26C5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A50-4BA7-82B1-625F48E26C5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A50-4BA7-82B1-625F48E26C5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0-4BA7-82B1-625F48E26C5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50-4BA7-82B1-625F48E26C5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50-4BA7-82B1-625F48E26C5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0-4BA7-82B1-625F48E26C5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0-4BA7-82B1-625F48E26C5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50-4BA7-82B1-625F48E26C5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50-4BA7-82B1-625F48E26C5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50-4BA7-82B1-625F48E26C5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50-4BA7-82B1-625F48E26C5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50-4BA7-82B1-625F48E26C5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50-4BA7-82B1-625F48E26C5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A50-4BA7-82B1-625F48E2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EC-4376-8042-8BE0EC35D1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EC-4376-8042-8BE0EC35D1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EC-4376-8042-8BE0EC35D1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EC-4376-8042-8BE0EC35D1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EC-4376-8042-8BE0EC35D1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EC-4376-8042-8BE0EC35D1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EC-4376-8042-8BE0EC35D1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EC-4376-8042-8BE0EC35D1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144210</c:v>
                </c:pt>
                <c:pt idx="1">
                  <c:v>15999</c:v>
                </c:pt>
                <c:pt idx="2">
                  <c:v>128211</c:v>
                </c:pt>
                <c:pt idx="3">
                  <c:v>77891</c:v>
                </c:pt>
                <c:pt idx="4">
                  <c:v>3031</c:v>
                </c:pt>
                <c:pt idx="5">
                  <c:v>2776</c:v>
                </c:pt>
                <c:pt idx="6">
                  <c:v>6584</c:v>
                </c:pt>
                <c:pt idx="7">
                  <c:v>4974</c:v>
                </c:pt>
                <c:pt idx="8">
                  <c:v>761</c:v>
                </c:pt>
                <c:pt idx="9">
                  <c:v>136</c:v>
                </c:pt>
                <c:pt idx="10">
                  <c:v>32058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EC-4376-8042-8BE0EC35D152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-0.558409522118005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EC-4376-8042-8BE0EC35D152}"/>
                </c:ext>
              </c:extLst>
            </c:dLbl>
            <c:dLbl>
              <c:idx val="1"/>
              <c:layout>
                <c:manualLayout>
                  <c:x val="-1.1914381823990622E-3"/>
                  <c:y val="-0.15073679699811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EC-4376-8042-8BE0EC35D152}"/>
                </c:ext>
              </c:extLst>
            </c:dLbl>
            <c:dLbl>
              <c:idx val="2"/>
              <c:layout>
                <c:manualLayout>
                  <c:x val="-3.7759152420983179E-3"/>
                  <c:y val="-0.51331628659199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EC-4376-8042-8BE0EC35D152}"/>
                </c:ext>
              </c:extLst>
            </c:dLbl>
            <c:dLbl>
              <c:idx val="3"/>
              <c:layout>
                <c:manualLayout>
                  <c:x val="-5.1018234892476148E-3"/>
                  <c:y val="-0.355453312696815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EC-4376-8042-8BE0EC35D152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EC-4376-8042-8BE0EC35D152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EC-4376-8042-8BE0EC35D152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EC-4376-8042-8BE0EC35D152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EC-4376-8042-8BE0EC35D152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EC-4376-8042-8BE0EC35D152}"/>
                </c:ext>
              </c:extLst>
            </c:dLbl>
            <c:dLbl>
              <c:idx val="9"/>
              <c:layout>
                <c:manualLayout>
                  <c:x val="-2.3827719625738905E-3"/>
                  <c:y val="0.20011765446612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EC-4376-8042-8BE0EC35D152}"/>
                </c:ext>
              </c:extLst>
            </c:dLbl>
            <c:dLbl>
              <c:idx val="10"/>
              <c:layout>
                <c:manualLayout>
                  <c:x val="-3.977724741447892E-3"/>
                  <c:y val="-0.2249461298540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EC-4376-8042-8BE0EC35D15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6.3283859408524767E-2</c:v>
                </c:pt>
                <c:pt idx="1">
                  <c:v>5.5939660590822449E-3</c:v>
                </c:pt>
                <c:pt idx="2">
                  <c:v>7.095065863661798E-2</c:v>
                </c:pt>
                <c:pt idx="3">
                  <c:v>6.6036186461555291E-2</c:v>
                </c:pt>
                <c:pt idx="4">
                  <c:v>-3.6160420775805946E-3</c:v>
                </c:pt>
                <c:pt idx="5">
                  <c:v>0.18733960650128312</c:v>
                </c:pt>
                <c:pt idx="6">
                  <c:v>0.14345258770406399</c:v>
                </c:pt>
                <c:pt idx="7">
                  <c:v>5.7397959183673519E-2</c:v>
                </c:pt>
                <c:pt idx="8">
                  <c:v>0.26622296173044924</c:v>
                </c:pt>
                <c:pt idx="9">
                  <c:v>-0.52280701754385972</c:v>
                </c:pt>
                <c:pt idx="10">
                  <c:v>7.1349797814390215E-2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EC-4376-8042-8BE0EC35D1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FEC-4376-8042-8BE0EC35D1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FEC-4376-8042-8BE0EC35D1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FEC-4376-8042-8BE0EC35D1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FEC-4376-8042-8BE0EC35D1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FEC-4376-8042-8BE0EC35D1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FEC-4376-8042-8BE0EC35D1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FEC-4376-8042-8BE0EC35D152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EC-4376-8042-8BE0EC35D152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EC-4376-8042-8BE0EC35D152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EC-4376-8042-8BE0EC35D152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EC-4376-8042-8BE0EC35D152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EC-4376-8042-8BE0EC35D152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EC-4376-8042-8BE0EC35D152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EC-4376-8042-8BE0EC35D152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EC-4376-8042-8BE0EC35D152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EC-4376-8042-8BE0EC35D152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EC-4376-8042-8BE0EC35D152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EC-4376-8042-8BE0EC35D15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0.11094237570210111</c:v>
                </c:pt>
                <c:pt idx="2">
                  <c:v>0.88905762429789892</c:v>
                </c:pt>
                <c:pt idx="3">
                  <c:v>0.54012204424103738</c:v>
                </c:pt>
                <c:pt idx="4">
                  <c:v>2.1017959919561749E-2</c:v>
                </c:pt>
                <c:pt idx="5">
                  <c:v>1.9249705290895223E-2</c:v>
                </c:pt>
                <c:pt idx="6">
                  <c:v>4.565564107898204E-2</c:v>
                </c:pt>
                <c:pt idx="7">
                  <c:v>3.4491366756812983E-2</c:v>
                </c:pt>
                <c:pt idx="8">
                  <c:v>5.2770265584910891E-3</c:v>
                </c:pt>
                <c:pt idx="9">
                  <c:v>9.4306913528881492E-4</c:v>
                </c:pt>
                <c:pt idx="10">
                  <c:v>0.22230081131682963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FEC-4376-8042-8BE0EC35D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1-4E06-AF66-4C0DEA47482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21-4E06-AF66-4C0DEA4748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21-4E06-AF66-4C0DEA4748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21-4E06-AF66-4C0DEA4748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21-4E06-AF66-4C0DEA4748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21-4E06-AF66-4C0DEA4748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21-4E06-AF66-4C0DEA47482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21-4E06-AF66-4C0DEA4748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796046</c:v>
                </c:pt>
                <c:pt idx="1">
                  <c:v>61151</c:v>
                </c:pt>
                <c:pt idx="2">
                  <c:v>734895</c:v>
                </c:pt>
                <c:pt idx="3">
                  <c:v>393325</c:v>
                </c:pt>
                <c:pt idx="4">
                  <c:v>24837</c:v>
                </c:pt>
                <c:pt idx="5">
                  <c:v>16916</c:v>
                </c:pt>
                <c:pt idx="6">
                  <c:v>33155</c:v>
                </c:pt>
                <c:pt idx="7">
                  <c:v>26281</c:v>
                </c:pt>
                <c:pt idx="8">
                  <c:v>13612</c:v>
                </c:pt>
                <c:pt idx="9">
                  <c:v>14891</c:v>
                </c:pt>
                <c:pt idx="10">
                  <c:v>211878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21-4E06-AF66-4C0DEA47482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1-4E06-AF66-4C0DEA47482D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1-4E06-AF66-4C0DEA47482D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1-4E06-AF66-4C0DEA47482D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1-4E06-AF66-4C0DEA47482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1-4E06-AF66-4C0DEA47482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1-4E06-AF66-4C0DEA47482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1-4E06-AF66-4C0DEA47482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1-4E06-AF66-4C0DEA47482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1-4E06-AF66-4C0DEA47482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21-4E06-AF66-4C0DEA47482D}"/>
                </c:ext>
              </c:extLst>
            </c:dLbl>
            <c:dLbl>
              <c:idx val="10"/>
              <c:layout>
                <c:manualLayout>
                  <c:x val="-5.3036329885973836E-3"/>
                  <c:y val="-0.2249461298540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1-4E06-AF66-4C0DEA47482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6.0362580421722933E-2</c:v>
                </c:pt>
                <c:pt idx="1">
                  <c:v>-4.0045838435213921E-2</c:v>
                </c:pt>
                <c:pt idx="2">
                  <c:v>6.9672560652549897E-2</c:v>
                </c:pt>
                <c:pt idx="3">
                  <c:v>9.5307713728766341E-2</c:v>
                </c:pt>
                <c:pt idx="4">
                  <c:v>-1.9114568934876175E-2</c:v>
                </c:pt>
                <c:pt idx="5">
                  <c:v>-1.4167650531287102E-3</c:v>
                </c:pt>
                <c:pt idx="6">
                  <c:v>0.10222739361702127</c:v>
                </c:pt>
                <c:pt idx="7">
                  <c:v>8.0855439029405618E-2</c:v>
                </c:pt>
                <c:pt idx="8">
                  <c:v>-8.8766903199892888E-2</c:v>
                </c:pt>
                <c:pt idx="9">
                  <c:v>3.0305126963260154E-2</c:v>
                </c:pt>
                <c:pt idx="10">
                  <c:v>4.9519271253857466E-2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21-4E06-AF66-4C0DEA47482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21-4E06-AF66-4C0DEA4748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21-4E06-AF66-4C0DEA4748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21-4E06-AF66-4C0DEA4748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21-4E06-AF66-4C0DEA4748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21-4E06-AF66-4C0DEA4748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21-4E06-AF66-4C0DEA4748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21-4E06-AF66-4C0DEA47482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1-4E06-AF66-4C0DEA47482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21-4E06-AF66-4C0DEA47482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21-4E06-AF66-4C0DEA47482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1-4E06-AF66-4C0DEA47482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1-4E06-AF66-4C0DEA47482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1-4E06-AF66-4C0DEA47482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21-4E06-AF66-4C0DEA47482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21-4E06-AF66-4C0DEA47482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21-4E06-AF66-4C0DEA47482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21-4E06-AF66-4C0DEA47482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21-4E06-AF66-4C0DEA47482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7.6818425065888152E-2</c:v>
                </c:pt>
                <c:pt idx="2">
                  <c:v>0.92318157493411179</c:v>
                </c:pt>
                <c:pt idx="3">
                  <c:v>0.49409833100097228</c:v>
                </c:pt>
                <c:pt idx="4">
                  <c:v>3.1200458264974636E-2</c:v>
                </c:pt>
                <c:pt idx="5">
                  <c:v>2.1250028264698271E-2</c:v>
                </c:pt>
                <c:pt idx="6">
                  <c:v>4.1649603163636272E-2</c:v>
                </c:pt>
                <c:pt idx="7">
                  <c:v>3.301442378958E-2</c:v>
                </c:pt>
                <c:pt idx="8">
                  <c:v>1.7099514349673259E-2</c:v>
                </c:pt>
                <c:pt idx="9">
                  <c:v>1.8706205420289782E-2</c:v>
                </c:pt>
                <c:pt idx="10">
                  <c:v>0.2661630106802873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21-4E06-AF66-4C0DEA47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3-4CDE-9A14-C7FAB7DC8E2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F3-4CDE-9A14-C7FAB7DC8E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F3-4CDE-9A14-C7FAB7DC8E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F3-4CDE-9A14-C7FAB7DC8E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F3-4CDE-9A14-C7FAB7DC8E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F3-4CDE-9A14-C7FAB7DC8E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F3-4CDE-9A14-C7FAB7DC8E2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F3-4CDE-9A14-C7FAB7DC8E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489154</c:v>
                </c:pt>
                <c:pt idx="1">
                  <c:v>43010</c:v>
                </c:pt>
                <c:pt idx="2">
                  <c:v>446144</c:v>
                </c:pt>
                <c:pt idx="3">
                  <c:v>234149</c:v>
                </c:pt>
                <c:pt idx="4">
                  <c:v>17749</c:v>
                </c:pt>
                <c:pt idx="5">
                  <c:v>11210</c:v>
                </c:pt>
                <c:pt idx="6">
                  <c:v>18165</c:v>
                </c:pt>
                <c:pt idx="7">
                  <c:v>20959</c:v>
                </c:pt>
                <c:pt idx="8">
                  <c:v>5101</c:v>
                </c:pt>
                <c:pt idx="9">
                  <c:v>5357</c:v>
                </c:pt>
                <c:pt idx="10">
                  <c:v>133454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F3-4CDE-9A14-C7FAB7DC8E23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F3-4CDE-9A14-C7FAB7DC8E23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F3-4CDE-9A14-C7FAB7DC8E23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F3-4CDE-9A14-C7FAB7DC8E23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F3-4CDE-9A14-C7FAB7DC8E23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F3-4CDE-9A14-C7FAB7DC8E23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F3-4CDE-9A14-C7FAB7DC8E23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F3-4CDE-9A14-C7FAB7DC8E23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F3-4CDE-9A14-C7FAB7DC8E23}"/>
                </c:ext>
              </c:extLst>
            </c:dLbl>
            <c:dLbl>
              <c:idx val="8"/>
              <c:layout>
                <c:manualLayout>
                  <c:x val="-3.7759152420983179E-3"/>
                  <c:y val="0.21222929840536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F3-4CDE-9A14-C7FAB7DC8E23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F3-4CDE-9A14-C7FAB7DC8E23}"/>
                </c:ext>
              </c:extLst>
            </c:dLbl>
            <c:dLbl>
              <c:idx val="10"/>
              <c:layout>
                <c:manualLayout>
                  <c:x val="-2.6518164942985947E-3"/>
                  <c:y val="-0.21301153145330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F3-4CDE-9A14-C7FAB7DC8E2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6.0135628631555305E-2</c:v>
                </c:pt>
                <c:pt idx="1">
                  <c:v>-3.1480814267699553E-2</c:v>
                </c:pt>
                <c:pt idx="2">
                  <c:v>6.989225393825893E-2</c:v>
                </c:pt>
                <c:pt idx="3">
                  <c:v>0.10156661648475729</c:v>
                </c:pt>
                <c:pt idx="4">
                  <c:v>-7.2529654595809179E-2</c:v>
                </c:pt>
                <c:pt idx="5">
                  <c:v>-3.4536215657566149E-2</c:v>
                </c:pt>
                <c:pt idx="6">
                  <c:v>0.11963757396449703</c:v>
                </c:pt>
                <c:pt idx="7">
                  <c:v>4.9051504079283159E-2</c:v>
                </c:pt>
                <c:pt idx="8">
                  <c:v>-0.16636705344010461</c:v>
                </c:pt>
                <c:pt idx="9">
                  <c:v>-7.8444864957853078E-2</c:v>
                </c:pt>
                <c:pt idx="10">
                  <c:v>6.2904202109019147E-2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BF3-4CDE-9A14-C7FAB7DC8E2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BF3-4CDE-9A14-C7FAB7DC8E2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BF3-4CDE-9A14-C7FAB7DC8E2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BF3-4CDE-9A14-C7FAB7DC8E2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BF3-4CDE-9A14-C7FAB7DC8E2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BF3-4CDE-9A14-C7FAB7DC8E2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BF3-4CDE-9A14-C7FAB7DC8E2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BF3-4CDE-9A14-C7FAB7DC8E2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F3-4CDE-9A14-C7FAB7DC8E2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F3-4CDE-9A14-C7FAB7DC8E2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F3-4CDE-9A14-C7FAB7DC8E2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F3-4CDE-9A14-C7FAB7DC8E2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F3-4CDE-9A14-C7FAB7DC8E2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F3-4CDE-9A14-C7FAB7DC8E2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F3-4CDE-9A14-C7FAB7DC8E2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F3-4CDE-9A14-C7FAB7DC8E2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F3-4CDE-9A14-C7FAB7DC8E2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F3-4CDE-9A14-C7FAB7DC8E2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F3-4CDE-9A14-C7FAB7DC8E2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8.7927319412700294E-2</c:v>
                </c:pt>
                <c:pt idx="2">
                  <c:v>0.91207268058729973</c:v>
                </c:pt>
                <c:pt idx="3">
                  <c:v>0.47868156040837856</c:v>
                </c:pt>
                <c:pt idx="4">
                  <c:v>3.6285096309137815E-2</c:v>
                </c:pt>
                <c:pt idx="5">
                  <c:v>2.2917118126397823E-2</c:v>
                </c:pt>
                <c:pt idx="6">
                  <c:v>3.7135544225335985E-2</c:v>
                </c:pt>
                <c:pt idx="7">
                  <c:v>4.2847446816340048E-2</c:v>
                </c:pt>
                <c:pt idx="8">
                  <c:v>1.0428208703189588E-2</c:v>
                </c:pt>
                <c:pt idx="9">
                  <c:v>1.0951561267003848E-2</c:v>
                </c:pt>
                <c:pt idx="10">
                  <c:v>0.27282614473151606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BF3-4CDE-9A14-C7FAB7DC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B-484D-B80F-1BCE282627B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B-484D-B80F-1BCE282627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36B-484D-B80F-1BCE282627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6B-484D-B80F-1BCE282627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6B-484D-B80F-1BCE282627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6B-484D-B80F-1BCE282627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6B-484D-B80F-1BCE282627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6B-484D-B80F-1BCE282627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306892</c:v>
                </c:pt>
                <c:pt idx="1">
                  <c:v>18141</c:v>
                </c:pt>
                <c:pt idx="2">
                  <c:v>288751</c:v>
                </c:pt>
                <c:pt idx="3">
                  <c:v>159176</c:v>
                </c:pt>
                <c:pt idx="4">
                  <c:v>7088</c:v>
                </c:pt>
                <c:pt idx="5">
                  <c:v>5706</c:v>
                </c:pt>
                <c:pt idx="6">
                  <c:v>14990</c:v>
                </c:pt>
                <c:pt idx="7">
                  <c:v>5322</c:v>
                </c:pt>
                <c:pt idx="8">
                  <c:v>8511</c:v>
                </c:pt>
                <c:pt idx="9">
                  <c:v>9534</c:v>
                </c:pt>
                <c:pt idx="10">
                  <c:v>78424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6B-484D-B80F-1BCE282627BD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6B-484D-B80F-1BCE282627BD}"/>
                </c:ext>
              </c:extLst>
            </c:dLbl>
            <c:dLbl>
              <c:idx val="1"/>
              <c:layout>
                <c:manualLayout>
                  <c:x val="-3.8432546766976566E-3"/>
                  <c:y val="0.232155754966719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6B-484D-B80F-1BCE282627BD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6B-484D-B80F-1BCE282627BD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6B-484D-B80F-1BCE282627B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6B-484D-B80F-1BCE282627B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6B-484D-B80F-1BCE282627B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6B-484D-B80F-1BCE282627B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6B-484D-B80F-1BCE282627B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6B-484D-B80F-1BCE282627B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6B-484D-B80F-1BCE282627B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6B-484D-B80F-1BCE282627B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6.072451896323483E-2</c:v>
                </c:pt>
                <c:pt idx="1">
                  <c:v>-5.9759510728723986E-2</c:v>
                </c:pt>
                <c:pt idx="2">
                  <c:v>6.9333293831403298E-2</c:v>
                </c:pt>
                <c:pt idx="3">
                  <c:v>8.622901596833632E-2</c:v>
                </c:pt>
                <c:pt idx="4">
                  <c:v>0.14618369987063384</c:v>
                </c:pt>
                <c:pt idx="5">
                  <c:v>7.0744980296490789E-2</c:v>
                </c:pt>
                <c:pt idx="6">
                  <c:v>8.1841801385681201E-2</c:v>
                </c:pt>
                <c:pt idx="7">
                  <c:v>0.22739852398523985</c:v>
                </c:pt>
                <c:pt idx="8">
                  <c:v>-3.4924594625241001E-2</c:v>
                </c:pt>
                <c:pt idx="9">
                  <c:v>0.10347222222222219</c:v>
                </c:pt>
                <c:pt idx="10">
                  <c:v>2.7500818866688537E-2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6B-484D-B80F-1BCE282627B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36B-484D-B80F-1BCE282627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36B-484D-B80F-1BCE282627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36B-484D-B80F-1BCE282627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36B-484D-B80F-1BCE282627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6B-484D-B80F-1BCE282627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36B-484D-B80F-1BCE282627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36B-484D-B80F-1BCE282627B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6B-484D-B80F-1BCE282627B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6B-484D-B80F-1BCE282627B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6B-484D-B80F-1BCE282627B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6B-484D-B80F-1BCE282627B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6B-484D-B80F-1BCE282627B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6B-484D-B80F-1BCE282627B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6B-484D-B80F-1BCE282627B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6B-484D-B80F-1BCE282627B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6B-484D-B80F-1BCE282627B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6B-484D-B80F-1BCE282627B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6B-484D-B80F-1BCE282627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5.9112000312813627E-2</c:v>
                </c:pt>
                <c:pt idx="2">
                  <c:v>0.94088799968718639</c:v>
                </c:pt>
                <c:pt idx="3">
                  <c:v>0.518671063435997</c:v>
                </c:pt>
                <c:pt idx="4">
                  <c:v>2.3096072885575383E-2</c:v>
                </c:pt>
                <c:pt idx="5">
                  <c:v>1.859286002893526E-2</c:v>
                </c:pt>
                <c:pt idx="6">
                  <c:v>4.8844544660662383E-2</c:v>
                </c:pt>
                <c:pt idx="7">
                  <c:v>1.7341605515946979E-2</c:v>
                </c:pt>
                <c:pt idx="8">
                  <c:v>2.7732883229279356E-2</c:v>
                </c:pt>
                <c:pt idx="9">
                  <c:v>3.1066303455287204E-2</c:v>
                </c:pt>
                <c:pt idx="10">
                  <c:v>0.25554266647550278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36B-484D-B80F-1BCE2826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79-4111-82E6-F5C483F51DD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79-4111-82E6-F5C483F51D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79-4111-82E6-F5C483F51D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79-4111-82E6-F5C483F51D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79-4111-82E6-F5C483F51D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79-4111-82E6-F5C483F51D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79-4111-82E6-F5C483F51DD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979-4111-82E6-F5C483F51D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144210</c:v>
                </c:pt>
                <c:pt idx="1">
                  <c:v>15999</c:v>
                </c:pt>
                <c:pt idx="2">
                  <c:v>128211</c:v>
                </c:pt>
                <c:pt idx="3">
                  <c:v>77891</c:v>
                </c:pt>
                <c:pt idx="4">
                  <c:v>3031</c:v>
                </c:pt>
                <c:pt idx="5">
                  <c:v>2776</c:v>
                </c:pt>
                <c:pt idx="6">
                  <c:v>6584</c:v>
                </c:pt>
                <c:pt idx="7">
                  <c:v>4974</c:v>
                </c:pt>
                <c:pt idx="8">
                  <c:v>761</c:v>
                </c:pt>
                <c:pt idx="9">
                  <c:v>136</c:v>
                </c:pt>
                <c:pt idx="10">
                  <c:v>32058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79-4111-82E6-F5C483F51DD7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79-4111-82E6-F5C483F51DD7}"/>
                </c:ext>
              </c:extLst>
            </c:dLbl>
            <c:dLbl>
              <c:idx val="1"/>
              <c:layout>
                <c:manualLayout>
                  <c:x val="-5.1691629238469535E-3"/>
                  <c:y val="-0.15433935419726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79-4111-82E6-F5C483F51DD7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79-4111-82E6-F5C483F51DD7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79-4111-82E6-F5C483F51DD7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79-4111-82E6-F5C483F51DD7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79-4111-82E6-F5C483F51DD7}"/>
                </c:ext>
              </c:extLst>
            </c:dLbl>
            <c:dLbl>
              <c:idx val="6"/>
              <c:layout>
                <c:manualLayout>
                  <c:x val="-5.1691629238469292E-3"/>
                  <c:y val="-0.1225666340579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79-4111-82E6-F5C483F51DD7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79-4111-82E6-F5C483F51DD7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79-4111-82E6-F5C483F51DD7}"/>
                </c:ext>
              </c:extLst>
            </c:dLbl>
            <c:dLbl>
              <c:idx val="9"/>
              <c:layout>
                <c:manualLayout>
                  <c:x val="-1.1664129692618971E-2"/>
                  <c:y val="0.20489149382642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79-4111-82E6-F5C483F51DD7}"/>
                </c:ext>
              </c:extLst>
            </c:dLbl>
            <c:dLbl>
              <c:idx val="10"/>
              <c:layout>
                <c:manualLayout>
                  <c:x val="-3.9777247414480863E-3"/>
                  <c:y val="-0.205850772412846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79-4111-82E6-F5C483F51DD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6.3283859408524767E-2</c:v>
                </c:pt>
                <c:pt idx="1">
                  <c:v>5.5939660590822449E-3</c:v>
                </c:pt>
                <c:pt idx="2">
                  <c:v>7.095065863661798E-2</c:v>
                </c:pt>
                <c:pt idx="3">
                  <c:v>6.6036186461555291E-2</c:v>
                </c:pt>
                <c:pt idx="4">
                  <c:v>-3.6160420775805946E-3</c:v>
                </c:pt>
                <c:pt idx="5">
                  <c:v>0.18733960650128312</c:v>
                </c:pt>
                <c:pt idx="6">
                  <c:v>0.14345258770406399</c:v>
                </c:pt>
                <c:pt idx="7">
                  <c:v>5.7397959183673519E-2</c:v>
                </c:pt>
                <c:pt idx="8">
                  <c:v>0.26622296173044924</c:v>
                </c:pt>
                <c:pt idx="9">
                  <c:v>-0.52280701754385972</c:v>
                </c:pt>
                <c:pt idx="10">
                  <c:v>7.1349797814390215E-2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79-4111-82E6-F5C483F51DD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979-4111-82E6-F5C483F51DD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979-4111-82E6-F5C483F51DD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979-4111-82E6-F5C483F51DD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979-4111-82E6-F5C483F51DD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979-4111-82E6-F5C483F51DD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979-4111-82E6-F5C483F51DD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979-4111-82E6-F5C483F51DD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79-4111-82E6-F5C483F51DD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79-4111-82E6-F5C483F51DD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79-4111-82E6-F5C483F51DD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79-4111-82E6-F5C483F51DD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79-4111-82E6-F5C483F51DD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79-4111-82E6-F5C483F51DD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79-4111-82E6-F5C483F51DD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79-4111-82E6-F5C483F51DD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79-4111-82E6-F5C483F51DD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79-4111-82E6-F5C483F51DD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79-4111-82E6-F5C483F51DD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0.11094237570210111</c:v>
                </c:pt>
                <c:pt idx="2">
                  <c:v>0.88905762429789892</c:v>
                </c:pt>
                <c:pt idx="3">
                  <c:v>0.54012204424103738</c:v>
                </c:pt>
                <c:pt idx="4">
                  <c:v>2.1017959919561749E-2</c:v>
                </c:pt>
                <c:pt idx="5">
                  <c:v>1.9249705290895223E-2</c:v>
                </c:pt>
                <c:pt idx="6">
                  <c:v>4.565564107898204E-2</c:v>
                </c:pt>
                <c:pt idx="7">
                  <c:v>3.4491366756812983E-2</c:v>
                </c:pt>
                <c:pt idx="8">
                  <c:v>5.2770265584910891E-3</c:v>
                </c:pt>
                <c:pt idx="9">
                  <c:v>9.4306913528881492E-4</c:v>
                </c:pt>
                <c:pt idx="10">
                  <c:v>0.22230081131682963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979-4111-82E6-F5C483F51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06-42CF-B7AD-910590285D5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06-42CF-B7AD-910590285D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06-42CF-B7AD-910590285D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06-42CF-B7AD-910590285D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06-42CF-B7AD-910590285D5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06-42CF-B7AD-910590285D5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06-42CF-B7AD-910590285D5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06-42CF-B7AD-910590285D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958144</c:v>
                </c:pt>
                <c:pt idx="1">
                  <c:v>69133</c:v>
                </c:pt>
                <c:pt idx="2">
                  <c:v>30716</c:v>
                </c:pt>
                <c:pt idx="3">
                  <c:v>38417</c:v>
                </c:pt>
                <c:pt idx="4">
                  <c:v>889011</c:v>
                </c:pt>
                <c:pt idx="5">
                  <c:v>469809</c:v>
                </c:pt>
                <c:pt idx="6">
                  <c:v>30281</c:v>
                </c:pt>
                <c:pt idx="7">
                  <c:v>20812</c:v>
                </c:pt>
                <c:pt idx="8">
                  <c:v>40791</c:v>
                </c:pt>
                <c:pt idx="9">
                  <c:v>32519</c:v>
                </c:pt>
                <c:pt idx="10">
                  <c:v>17489</c:v>
                </c:pt>
                <c:pt idx="11">
                  <c:v>19925</c:v>
                </c:pt>
                <c:pt idx="12">
                  <c:v>257385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06-42CF-B7AD-910590285D57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06-42CF-B7AD-910590285D57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06-42CF-B7AD-910590285D57}"/>
                </c:ext>
              </c:extLst>
            </c:dLbl>
            <c:dLbl>
              <c:idx val="2"/>
              <c:layout>
                <c:manualLayout>
                  <c:x val="-7.955449482895784E-3"/>
                  <c:y val="-0.116959064327485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42-44E6-8535-69C94AE067B0}"/>
                </c:ext>
              </c:extLst>
            </c:dLbl>
            <c:dLbl>
              <c:idx val="3"/>
              <c:layout>
                <c:manualLayout>
                  <c:x val="-5.3036329885971893E-3"/>
                  <c:y val="-0.126506743048096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42-44E6-8535-69C94AE067B0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06-42CF-B7AD-910590285D57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06-42CF-B7AD-910590285D57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06-42CF-B7AD-910590285D57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06-42CF-B7AD-910590285D57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06-42CF-B7AD-910590285D57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06-42CF-B7AD-910590285D57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06-42CF-B7AD-910590285D57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06-42CF-B7AD-910590285D57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06-42CF-B7AD-910590285D5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5.8363626924347267E-2</c:v>
                </c:pt>
                <c:pt idx="1">
                  <c:v>-7.6935222265283043E-3</c:v>
                </c:pt>
                <c:pt idx="2">
                  <c:v>7.0020204835226085E-2</c:v>
                </c:pt>
                <c:pt idx="3">
                  <c:v>-6.2153650855650167E-2</c:v>
                </c:pt>
                <c:pt idx="4">
                  <c:v>6.3870958477235451E-2</c:v>
                </c:pt>
                <c:pt idx="5">
                  <c:v>8.4318079007376312E-2</c:v>
                </c:pt>
                <c:pt idx="6">
                  <c:v>-2.0349401488191532E-2</c:v>
                </c:pt>
                <c:pt idx="7">
                  <c:v>3.0399049410832824E-2</c:v>
                </c:pt>
                <c:pt idx="8">
                  <c:v>6.1077439325754934E-2</c:v>
                </c:pt>
                <c:pt idx="9">
                  <c:v>9.5063308189655249E-2</c:v>
                </c:pt>
                <c:pt idx="10">
                  <c:v>-5.7095104593487211E-2</c:v>
                </c:pt>
                <c:pt idx="11">
                  <c:v>8.2409821816601392E-2</c:v>
                </c:pt>
                <c:pt idx="12">
                  <c:v>4.5604670152218585E-2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06-42CF-B7AD-910590285D5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306-42CF-B7AD-910590285D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306-42CF-B7AD-910590285D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306-42CF-B7AD-910590285D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306-42CF-B7AD-910590285D5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306-42CF-B7AD-910590285D5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306-42CF-B7AD-910590285D5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306-42CF-B7AD-910590285D5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06-42CF-B7AD-910590285D5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06-42CF-B7AD-910590285D57}"/>
                </c:ext>
              </c:extLst>
            </c:dLbl>
            <c:dLbl>
              <c:idx val="2"/>
              <c:layout>
                <c:manualLayout>
                  <c:x val="-3.977724741447892E-3"/>
                  <c:y val="6.20599116839718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42-44E6-8535-69C94AE067B0}"/>
                </c:ext>
              </c:extLst>
            </c:dLbl>
            <c:dLbl>
              <c:idx val="3"/>
              <c:layout>
                <c:manualLayout>
                  <c:x val="1.3259082471492488E-3"/>
                  <c:y val="6.44468313641245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42-44E6-8535-69C94AE067B0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06-42CF-B7AD-910590285D57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06-42CF-B7AD-910590285D57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06-42CF-B7AD-910590285D57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06-42CF-B7AD-910590285D57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06-42CF-B7AD-910590285D57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06-42CF-B7AD-910590285D57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06-42CF-B7AD-910590285D57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06-42CF-B7AD-910590285D57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06-42CF-B7AD-910590285D5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7.2153037539242529E-2</c:v>
                </c:pt>
                <c:pt idx="2">
                  <c:v>3.205781176942088E-2</c:v>
                </c:pt>
                <c:pt idx="3">
                  <c:v>4.0095225769821656E-2</c:v>
                </c:pt>
                <c:pt idx="4">
                  <c:v>0.92784696246075749</c:v>
                </c:pt>
                <c:pt idx="5">
                  <c:v>0.49033235087836485</c:v>
                </c:pt>
                <c:pt idx="6">
                  <c:v>3.1603809030792865E-2</c:v>
                </c:pt>
                <c:pt idx="7">
                  <c:v>2.1721160911094783E-2</c:v>
                </c:pt>
                <c:pt idx="8">
                  <c:v>4.2572932669828333E-2</c:v>
                </c:pt>
                <c:pt idx="9">
                  <c:v>3.3939574844699755E-2</c:v>
                </c:pt>
                <c:pt idx="10">
                  <c:v>1.8252997461759402E-2</c:v>
                </c:pt>
                <c:pt idx="11">
                  <c:v>2.0795412798076281E-2</c:v>
                </c:pt>
                <c:pt idx="12">
                  <c:v>0.26862872386614123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306-42CF-B7AD-910590285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8-4B89-9C87-A93CDA1298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8-4B89-9C87-A93CDA1298DB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8-4B89-9C87-A93CDA1298DB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8-4B89-9C87-A93CDA1298DB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8-4B89-9C87-A93CDA1298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8-4B89-9C87-A93CDA1298DB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98-4B89-9C87-A93CDA1298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98-4B89-9C87-A93CDA1298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12">
                  <c:v>5748289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98-4B89-9C87-A93CDA12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8-4B89-9C87-A93CDA1298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8-4B89-9C87-A93CDA1298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8-4B89-9C87-A93CDA1298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8-4B89-9C87-A93CDA1298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8-4B89-9C87-A93CDA1298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8-4B89-9C87-A93CDA1298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8-4B89-9C87-A93CDA1298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8-4B89-9C87-A93CDA1298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98-4B89-9C87-A93CDA1298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98-4B89-9C87-A93CDA1298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98-4B89-9C87-A93CDA1298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98-4B89-9C87-A93CDA1298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98-4B89-9C87-A93CDA1298DB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12">
                  <c:v>5.4872640809150219E-2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98-4B89-9C87-A93CDA1298DB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12">
                  <c:v>-1.0596992421154638E-2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98-4B89-9C87-A93CDA12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E3-4234-AA53-DD5996189F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3-4234-AA53-DD5996189F60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E3-4234-AA53-DD5996189F6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E3-4234-AA53-DD5996189F6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E3-4234-AA53-DD5996189F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E3-4234-AA53-DD5996189F6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E3-4234-AA53-DD5996189F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E3-4234-AA53-DD5996189F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12">
                  <c:v>34129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E3-4234-AA53-DD599618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E3-4234-AA53-DD5996189F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E3-4234-AA53-DD5996189F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E3-4234-AA53-DD5996189F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E3-4234-AA53-DD5996189F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E3-4234-AA53-DD5996189F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E3-4234-AA53-DD5996189F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E3-4234-AA53-DD5996189F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E3-4234-AA53-DD5996189F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E3-4234-AA53-DD5996189F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E3-4234-AA53-DD5996189F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E3-4234-AA53-DD5996189F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E3-4234-AA53-DD5996189F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E3-4234-AA53-DD5996189F6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5">
                  <c:v>-0.17010155316606934</c:v>
                </c:pt>
                <c:pt idx="6">
                  <c:v>-2.7559055118110409E-3</c:v>
                </c:pt>
                <c:pt idx="12">
                  <c:v>-7.2051986187770201E-2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E3-4234-AA53-DD5996189F60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5">
                  <c:v>-0.10529705361455477</c:v>
                </c:pt>
                <c:pt idx="6">
                  <c:v>-0.13999547306473514</c:v>
                </c:pt>
                <c:pt idx="12">
                  <c:v>-0.19276709477518394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E3-4234-AA53-DD599618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77-4D6E-A455-1594C088B7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7-4D6E-A455-1594C088B76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77-4D6E-A455-1594C088B76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77-4D6E-A455-1594C088B76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77-4D6E-A455-1594C088B7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77-4D6E-A455-1594C088B76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77-4D6E-A455-1594C088B7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77-4D6E-A455-1594C088B7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12">
                  <c:v>296997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77-4D6E-A455-1594C088B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7-4D6E-A455-1594C088B7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7-4D6E-A455-1594C088B7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77-4D6E-A455-1594C088B7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77-4D6E-A455-1594C088B7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77-4D6E-A455-1594C088B7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77-4D6E-A455-1594C088B7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77-4D6E-A455-1594C088B7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77-4D6E-A455-1594C088B7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77-4D6E-A455-1594C088B7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77-4D6E-A455-1594C088B7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77-4D6E-A455-1594C088B7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77-4D6E-A455-1594C088B7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77-4D6E-A455-1594C088B76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5">
                  <c:v>5.6178515362188763E-2</c:v>
                </c:pt>
                <c:pt idx="6">
                  <c:v>9.3127994317409035E-2</c:v>
                </c:pt>
                <c:pt idx="12">
                  <c:v>0.12676414349884668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77-4D6E-A455-1594C088B76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5">
                  <c:v>-0.14682971014492752</c:v>
                </c:pt>
                <c:pt idx="6">
                  <c:v>-3.538182497132647E-2</c:v>
                </c:pt>
                <c:pt idx="12">
                  <c:v>-0.10506681933918915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77-4D6E-A455-1594C088B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F-4A6F-B973-86194263D2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F-4A6F-B973-86194263D20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CF-4A6F-B973-86194263D20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CF-4A6F-B973-86194263D20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F-4A6F-B973-86194263D2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CF-4A6F-B973-86194263D20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CF-4A6F-B973-86194263D2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CF-4A6F-B973-86194263D2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12">
                  <c:v>161555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CF-4A6F-B973-86194263D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CF-4A6F-B973-86194263D2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CF-4A6F-B973-86194263D2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CF-4A6F-B973-86194263D2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CF-4A6F-B973-86194263D2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CF-4A6F-B973-86194263D2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CF-4A6F-B973-86194263D2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CF-4A6F-B973-86194263D2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CF-4A6F-B973-86194263D2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CF-4A6F-B973-86194263D2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CF-4A6F-B973-86194263D2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CF-4A6F-B973-86194263D2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CF-4A6F-B973-86194263D2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CF-4A6F-B973-86194263D20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5">
                  <c:v>-5.0959050083726587E-2</c:v>
                </c:pt>
                <c:pt idx="6">
                  <c:v>8.4437359133637591E-2</c:v>
                </c:pt>
                <c:pt idx="12">
                  <c:v>-6.0950587359989816E-2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CF-4A6F-B973-86194263D20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5">
                  <c:v>-0.19780608634111818</c:v>
                </c:pt>
                <c:pt idx="6">
                  <c:v>-0.19151639344262295</c:v>
                </c:pt>
                <c:pt idx="12">
                  <c:v>-0.2493390392022935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CF-4A6F-B973-86194263D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3-47A0-8D88-125E0D4BBB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3-47A0-8D88-125E0D4BBBB7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3-47A0-8D88-125E0D4BBBB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3-47A0-8D88-125E0D4BBBB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3-47A0-8D88-125E0D4BBB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3-47A0-8D88-125E0D4BBBB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53-47A0-8D88-125E0D4BBB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53-47A0-8D88-125E0D4BBB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12">
                  <c:v>135442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53-47A0-8D88-125E0D4BB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3-47A0-8D88-125E0D4BBB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3-47A0-8D88-125E0D4BBB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3-47A0-8D88-125E0D4BBB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3-47A0-8D88-125E0D4BBB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3-47A0-8D88-125E0D4BBB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3-47A0-8D88-125E0D4BBB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3-47A0-8D88-125E0D4BBB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3-47A0-8D88-125E0D4BBB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3-47A0-8D88-125E0D4BBB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3-47A0-8D88-125E0D4BBB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53-47A0-8D88-125E0D4BBB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53-47A0-8D88-125E0D4BBB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53-47A0-8D88-125E0D4BBBB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5">
                  <c:v>0.20989407011029804</c:v>
                </c:pt>
                <c:pt idx="6">
                  <c:v>0.10374349504784286</c:v>
                </c:pt>
                <c:pt idx="12">
                  <c:v>0.47954513179598668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53-47A0-8D88-125E0D4BBBB7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5">
                  <c:v>-8.1114705150534983E-2</c:v>
                </c:pt>
                <c:pt idx="6">
                  <c:v>0.25563364143304557</c:v>
                </c:pt>
                <c:pt idx="12">
                  <c:v>0.16111720732460055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53-47A0-8D88-125E0D4BB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2A-4823-96E9-B3C8FD588D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A-4823-96E9-B3C8FD588DBD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2A-4823-96E9-B3C8FD588DB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A-4823-96E9-B3C8FD588DB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2A-4823-96E9-B3C8FD588D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2A-4823-96E9-B3C8FD588DB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2A-4823-96E9-B3C8FD588D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2A-4823-96E9-B3C8FD588D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12">
                  <c:v>5451292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2A-4823-96E9-B3C8FD58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2A-4823-96E9-B3C8FD588D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2A-4823-96E9-B3C8FD588D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2A-4823-96E9-B3C8FD588D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2A-4823-96E9-B3C8FD588D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2A-4823-96E9-B3C8FD588D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2A-4823-96E9-B3C8FD588D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2A-4823-96E9-B3C8FD588D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2A-4823-96E9-B3C8FD588D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2A-4823-96E9-B3C8FD588D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2A-4823-96E9-B3C8FD588D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2A-4823-96E9-B3C8FD588D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2A-4823-96E9-B3C8FD588D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2A-4823-96E9-B3C8FD588DB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5">
                  <c:v>3.8070795616693243E-2</c:v>
                </c:pt>
                <c:pt idx="6">
                  <c:v>2.2513050638838461E-2</c:v>
                </c:pt>
                <c:pt idx="12">
                  <c:v>5.1218459109291015E-2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2A-4823-96E9-B3C8FD588DBD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5">
                  <c:v>-4.0308357770690972E-2</c:v>
                </c:pt>
                <c:pt idx="6">
                  <c:v>-3.2228524407088455E-2</c:v>
                </c:pt>
                <c:pt idx="12">
                  <c:v>-4.873867080102956E-3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2A-4823-96E9-B3C8FD58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E-4A6C-9AA2-0A388DAF6C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E-4A6C-9AA2-0A388DAF6CD2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E-4A6C-9AA2-0A388DAF6CD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E-4A6C-9AA2-0A388DAF6CD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E-4A6C-9AA2-0A388DAF6C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E-4A6C-9AA2-0A388DAF6CD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4E-4A6C-9AA2-0A388DAF6C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4E-4A6C-9AA2-0A388DAF6C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12">
                  <c:v>2780617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4E-4A6C-9AA2-0A388DAF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E-4A6C-9AA2-0A388DAF6C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E-4A6C-9AA2-0A388DAF6C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E-4A6C-9AA2-0A388DAF6C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E-4A6C-9AA2-0A388DAF6C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E-4A6C-9AA2-0A388DAF6C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E-4A6C-9AA2-0A388DAF6C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E-4A6C-9AA2-0A388DAF6C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E-4A6C-9AA2-0A388DAF6C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E-4A6C-9AA2-0A388DAF6C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E-4A6C-9AA2-0A388DAF6C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4E-4A6C-9AA2-0A388DAF6C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4E-4A6C-9AA2-0A388DAF6C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4E-4A6C-9AA2-0A388DAF6CD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5">
                  <c:v>7.024715250525837E-2</c:v>
                </c:pt>
                <c:pt idx="6">
                  <c:v>1.9449546627947845E-2</c:v>
                </c:pt>
                <c:pt idx="12">
                  <c:v>7.6140562309612747E-2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4E-4A6C-9AA2-0A388DAF6CD2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5">
                  <c:v>-8.4003172871548681E-2</c:v>
                </c:pt>
                <c:pt idx="6">
                  <c:v>-8.1801694451626439E-2</c:v>
                </c:pt>
                <c:pt idx="12">
                  <c:v>-4.8122804621262616E-2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4E-4A6C-9AA2-0A388DAF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05-4C60-844B-B232C9164C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05-4C60-844B-B232C9164CD8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05-4C60-844B-B232C9164CD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05-4C60-844B-B232C9164CD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05-4C60-844B-B232C9164C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05-4C60-844B-B232C9164CD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05-4C60-844B-B232C9164C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05-4C60-844B-B232C9164C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12">
                  <c:v>196423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05-4C60-844B-B232C9164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05-4C60-844B-B232C9164C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05-4C60-844B-B232C9164C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05-4C60-844B-B232C9164C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05-4C60-844B-B232C9164C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05-4C60-844B-B232C9164C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05-4C60-844B-B232C9164C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05-4C60-844B-B232C9164C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05-4C60-844B-B232C9164C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05-4C60-844B-B232C9164C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05-4C60-844B-B232C9164C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05-4C60-844B-B232C9164C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05-4C60-844B-B232C9164C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05-4C60-844B-B232C9164CD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5">
                  <c:v>-0.21621393977679515</c:v>
                </c:pt>
                <c:pt idx="6">
                  <c:v>2.1809523809523723E-2</c:v>
                </c:pt>
                <c:pt idx="12">
                  <c:v>-2.6785050711245706E-2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05-4C60-844B-B232C9164CD8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5">
                  <c:v>-0.42059711715077364</c:v>
                </c:pt>
                <c:pt idx="6">
                  <c:v>-0.40475463951843327</c:v>
                </c:pt>
                <c:pt idx="12">
                  <c:v>-0.30719634310222599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05-4C60-844B-B232C9164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F0-4300-A441-43CDDC6BC1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0-4300-A441-43CDDC6BC1B8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F0-4300-A441-43CDDC6BC1B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F0-4300-A441-43CDDC6BC1B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F0-4300-A441-43CDDC6BC1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0-4300-A441-43CDDC6BC1B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F0-4300-A441-43CDDC6BC1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F0-4300-A441-43CDDC6BC1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12">
                  <c:v>139047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F0-4300-A441-43CDDC6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F0-4300-A441-43CDDC6BC1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F0-4300-A441-43CDDC6BC1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F0-4300-A441-43CDDC6BC1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F0-4300-A441-43CDDC6BC1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F0-4300-A441-43CDDC6BC1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F0-4300-A441-43CDDC6BC1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F0-4300-A441-43CDDC6BC1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F0-4300-A441-43CDDC6BC1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F0-4300-A441-43CDDC6BC1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F0-4300-A441-43CDDC6BC1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F0-4300-A441-43CDDC6BC1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F0-4300-A441-43CDDC6BC1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F0-4300-A441-43CDDC6BC1B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5">
                  <c:v>0.11176216616295576</c:v>
                </c:pt>
                <c:pt idx="6">
                  <c:v>0.28063805725849655</c:v>
                </c:pt>
                <c:pt idx="12">
                  <c:v>2.0333734480025845E-2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F0-4300-A441-43CDDC6BC1B8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5">
                  <c:v>0.3037031679444524</c:v>
                </c:pt>
                <c:pt idx="6">
                  <c:v>0.41375911689335698</c:v>
                </c:pt>
                <c:pt idx="12">
                  <c:v>0.2979277513301597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F0-4300-A441-43CDDC6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F-4674-8ADC-34268C06A3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F-4674-8ADC-34268C06A3C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F-4674-8ADC-34268C06A3C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F-4674-8ADC-34268C06A3C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4F-4674-8ADC-34268C06A3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F-4674-8ADC-34268C06A3C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4F-4674-8ADC-34268C06A3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4F-4674-8ADC-34268C06A3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12">
                  <c:v>213212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4F-4674-8ADC-34268C06A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F-4674-8ADC-34268C06A3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F-4674-8ADC-34268C06A3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4F-4674-8ADC-34268C06A3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F-4674-8ADC-34268C06A3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4F-4674-8ADC-34268C06A3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F-4674-8ADC-34268C06A3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4F-4674-8ADC-34268C06A3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F-4674-8ADC-34268C06A3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4F-4674-8ADC-34268C06A3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4F-4674-8ADC-34268C06A3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4F-4674-8ADC-34268C06A3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4F-4674-8ADC-34268C06A3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4F-4674-8ADC-34268C06A3C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5">
                  <c:v>-0.14231320214129528</c:v>
                </c:pt>
                <c:pt idx="6">
                  <c:v>-2.1545541477408503E-2</c:v>
                </c:pt>
                <c:pt idx="12">
                  <c:v>4.2361902154516962E-2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4F-4674-8ADC-34268C06A3C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5">
                  <c:v>-0.25523765876653137</c:v>
                </c:pt>
                <c:pt idx="6">
                  <c:v>1.8539832643792664E-2</c:v>
                </c:pt>
                <c:pt idx="12">
                  <c:v>8.9684356856652325E-2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4F-4674-8ADC-34268C06A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F4-4707-8AEA-F3F299A999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F4-4707-8AEA-F3F299A99998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F4-4707-8AEA-F3F299A9999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F4-4707-8AEA-F3F299A9999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F4-4707-8AEA-F3F299A999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F4-4707-8AEA-F3F299A9999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F4-4707-8AEA-F3F299A999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F4-4707-8AEA-F3F299A999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12">
                  <c:v>277333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F4-4707-8AEA-F3F299A9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F4-4707-8AEA-F3F299A999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F4-4707-8AEA-F3F299A999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4-4707-8AEA-F3F299A999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4-4707-8AEA-F3F299A999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4-4707-8AEA-F3F299A999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4-4707-8AEA-F3F299A999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4-4707-8AEA-F3F299A999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4-4707-8AEA-F3F299A999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4-4707-8AEA-F3F299A999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4-4707-8AEA-F3F299A999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4-4707-8AEA-F3F299A999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F4-4707-8AEA-F3F299A999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F4-4707-8AEA-F3F299A9999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5">
                  <c:v>-7.0561715289245375E-2</c:v>
                </c:pt>
                <c:pt idx="6">
                  <c:v>-3.3219303341293971E-2</c:v>
                </c:pt>
                <c:pt idx="12">
                  <c:v>1.8027178421713419E-2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F4-4707-8AEA-F3F299A99998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5">
                  <c:v>-7.2749143589341259E-2</c:v>
                </c:pt>
                <c:pt idx="6">
                  <c:v>6.6124134003985979E-2</c:v>
                </c:pt>
                <c:pt idx="12">
                  <c:v>6.3409714872927569E-2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F4-4707-8AEA-F3F299A9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4D-4ABB-96EC-E04FD3FB1D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D-4ABB-96EC-E04FD3FB1D2B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4D-4ABB-96EC-E04FD3FB1D2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4D-4ABB-96EC-E04FD3FB1D2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4D-4ABB-96EC-E04FD3FB1D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D-4ABB-96EC-E04FD3FB1D2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4D-4ABB-96EC-E04FD3FB1D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4D-4ABB-96EC-E04FD3FB1D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12">
                  <c:v>117585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4D-4ABB-96EC-E04FD3FB1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D-4ABB-96EC-E04FD3FB1D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D-4ABB-96EC-E04FD3FB1D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D-4ABB-96EC-E04FD3FB1D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D-4ABB-96EC-E04FD3FB1D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D-4ABB-96EC-E04FD3FB1D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4D-4ABB-96EC-E04FD3FB1D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4D-4ABB-96EC-E04FD3FB1D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4D-4ABB-96EC-E04FD3FB1D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4D-4ABB-96EC-E04FD3FB1D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4D-4ABB-96EC-E04FD3FB1D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4D-4ABB-96EC-E04FD3FB1D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4D-4ABB-96EC-E04FD3FB1D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4D-4ABB-96EC-E04FD3FB1D2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5">
                  <c:v>-0.11528822055137844</c:v>
                </c:pt>
                <c:pt idx="6">
                  <c:v>0.1803026417030007</c:v>
                </c:pt>
                <c:pt idx="12">
                  <c:v>-4.4622472110954936E-2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4D-4ABB-96EC-E04FD3FB1D2B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5">
                  <c:v>0.2233774417139256</c:v>
                </c:pt>
                <c:pt idx="6">
                  <c:v>-0.10675465838509313</c:v>
                </c:pt>
                <c:pt idx="12">
                  <c:v>-0.20040664780763795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4D-4ABB-96EC-E04FD3FB1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F-4D8D-A1FC-4F64636EB5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F-4D8D-A1FC-4F64636EB5BF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EF-4D8D-A1FC-4F64636EB5B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F-4D8D-A1FC-4F64636EB5B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F-4D8D-A1FC-4F64636EB5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F-4D8D-A1FC-4F64636EB5B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EF-4D8D-A1FC-4F64636EB5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EF-4D8D-A1FC-4F64636EB5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12">
                  <c:v>27022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EF-4D8D-A1FC-4F64636E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EF-4D8D-A1FC-4F64636EB5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EF-4D8D-A1FC-4F64636EB5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EF-4D8D-A1FC-4F64636EB5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EF-4D8D-A1FC-4F64636EB5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EF-4D8D-A1FC-4F64636EB5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EF-4D8D-A1FC-4F64636EB5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EF-4D8D-A1FC-4F64636EB5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EF-4D8D-A1FC-4F64636EB5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EF-4D8D-A1FC-4F64636EB5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EF-4D8D-A1FC-4F64636EB5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EF-4D8D-A1FC-4F64636EB5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EF-4D8D-A1FC-4F64636EB5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EF-4D8D-A1FC-4F64636EB5B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5">
                  <c:v>-8.9174246477617292E-2</c:v>
                </c:pt>
                <c:pt idx="6">
                  <c:v>1.644832605531299E-2</c:v>
                </c:pt>
                <c:pt idx="12">
                  <c:v>3.6771533632953268E-3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EF-4D8D-A1FC-4F64636EB5BF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5">
                  <c:v>-0.25073356807511737</c:v>
                </c:pt>
                <c:pt idx="6">
                  <c:v>1.5413697833357665E-2</c:v>
                </c:pt>
                <c:pt idx="12">
                  <c:v>-4.299475846437173E-2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EF-4D8D-A1FC-4F64636E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38-4F10-B778-E8E160A83E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8-4F10-B778-E8E160A83EA6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38-4F10-B778-E8E160A83EA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38-4F10-B778-E8E160A83EA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38-4F10-B778-E8E160A83E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38-4F10-B778-E8E160A83EA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38-4F10-B778-E8E160A83E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38-4F10-B778-E8E160A83E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12">
                  <c:v>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38-4F10-B778-E8E160A83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38-4F10-B778-E8E160A83E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8-4F10-B778-E8E160A83E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8-4F10-B778-E8E160A83E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8-4F10-B778-E8E160A83E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8-4F10-B778-E8E160A83E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38-4F10-B778-E8E160A83E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38-4F10-B778-E8E160A83E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38-4F10-B778-E8E160A83E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38-4F10-B778-E8E160A83E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38-4F10-B778-E8E160A83E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38-4F10-B778-E8E160A83E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38-4F10-B778-E8E160A83E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38-4F10-B778-E8E160A83EA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5">
                  <c:v>-0.54032613486117231</c:v>
                </c:pt>
                <c:pt idx="6">
                  <c:v>-0.73390119250425889</c:v>
                </c:pt>
                <c:pt idx="12">
                  <c:v>8.7241089681621586E-2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38-4F10-B778-E8E160A83EA6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5">
                  <c:v>-0.66613316261203592</c:v>
                </c:pt>
                <c:pt idx="6">
                  <c:v>-0.82358256155409981</c:v>
                </c:pt>
                <c:pt idx="12">
                  <c:v>-0.37656979808443747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38-4F10-B778-E8E160A83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DC-43CD-ABC1-EC47BFD481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C-43CD-ABC1-EC47BFD481DA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C-43CD-ABC1-EC47BFD481DA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C-43CD-ABC1-EC47BFD481DA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C-43CD-ABC1-EC47BFD481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C-43CD-ABC1-EC47BFD481DA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DC-43CD-ABC1-EC47BFD481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DC-43CD-ABC1-EC47BFD481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12">
                  <c:v>5748289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DC-43CD-ABC1-EC47BFD48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C-43CD-ABC1-EC47BFD481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C-43CD-ABC1-EC47BFD481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C-43CD-ABC1-EC47BFD481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C-43CD-ABC1-EC47BFD481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C-43CD-ABC1-EC47BFD481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C-43CD-ABC1-EC47BFD481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C-43CD-ABC1-EC47BFD481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C-43CD-ABC1-EC47BFD481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C-43CD-ABC1-EC47BFD481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C-43CD-ABC1-EC47BFD481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C-43CD-ABC1-EC47BFD481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C-43CD-ABC1-EC47BFD481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C-43CD-ABC1-EC47BFD481D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12">
                  <c:v>5.4872640809150219E-2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DC-43CD-ABC1-EC47BFD481DA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12">
                  <c:v>-1.0596992421154638E-2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DC-43CD-ABC1-EC47BFD48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A-4E64-963A-D82E65ECCD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A-4E64-963A-D82E65ECCDF4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A-4E64-963A-D82E65ECCDF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A-4E64-963A-D82E65ECCDF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A-4E64-963A-D82E65ECCD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A-4E64-963A-D82E65ECCDF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A-4E64-963A-D82E65ECCD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A-4E64-963A-D82E65ECCD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12">
                  <c:v>3302573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A-4E64-963A-D82E65ECC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A-4E64-963A-D82E65ECCD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A-4E64-963A-D82E65ECCD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A-4E64-963A-D82E65ECCD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A-4E64-963A-D82E65ECCD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A-4E64-963A-D82E65ECCD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A-4E64-963A-D82E65ECCD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A-4E64-963A-D82E65ECCD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A-4E64-963A-D82E65ECCD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A-4E64-963A-D82E65ECCD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A-4E64-963A-D82E65ECCD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A-4E64-963A-D82E65ECCD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A-4E64-963A-D82E65ECCD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A-4E64-963A-D82E65ECCDF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5">
                  <c:v>2.4481906066096792E-2</c:v>
                </c:pt>
                <c:pt idx="6">
                  <c:v>3.9881481597531021E-2</c:v>
                </c:pt>
                <c:pt idx="12">
                  <c:v>2.1507318655914709E-2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A-4E64-963A-D82E65ECCDF4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5">
                  <c:v>2.0473818906703301E-2</c:v>
                </c:pt>
                <c:pt idx="6">
                  <c:v>5.5955375697254839E-2</c:v>
                </c:pt>
                <c:pt idx="12">
                  <c:v>6.4404302902302923E-2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A-4E64-963A-D82E65ECC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04-4909-A024-49907C8749E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4-4909-A024-49907C8749EE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04-4909-A024-49907C8749E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04-4909-A024-49907C8749E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04-4909-A024-49907C8749E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04-4909-A024-49907C8749E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04-4909-A024-49907C8749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04-4909-A024-49907C8749E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12">
                  <c:v>2554927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04-4909-A024-49907C874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4-4909-A024-49907C8749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4-4909-A024-49907C8749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04-4909-A024-49907C8749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04-4909-A024-49907C8749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4-4909-A024-49907C8749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4-4909-A024-49907C8749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4-4909-A024-49907C8749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4-4909-A024-49907C8749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4-4909-A024-49907C8749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4-4909-A024-49907C8749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04-4909-A024-49907C8749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4-4909-A024-49907C8749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4-4909-A024-49907C8749E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5">
                  <c:v>2.1941652711925386E-3</c:v>
                </c:pt>
                <c:pt idx="6">
                  <c:v>1.7067935750141761E-2</c:v>
                </c:pt>
                <c:pt idx="12">
                  <c:v>3.2086069146491036E-2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04-4909-A024-49907C8749EE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5">
                  <c:v>4.1694428708544118E-2</c:v>
                </c:pt>
                <c:pt idx="6">
                  <c:v>7.4699746443720905E-2</c:v>
                </c:pt>
                <c:pt idx="12">
                  <c:v>0.1037741514196755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04-4909-A024-49907C874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0-4C72-921B-D9479591EB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0-4C72-921B-D9479591EBF1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0-4C72-921B-D9479591EBF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0-4C72-921B-D9479591EBF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0-4C72-921B-D9479591EB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50-4C72-921B-D9479591EBF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50-4C72-921B-D9479591EB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50-4C72-921B-D9479591EB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12">
                  <c:v>747646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50-4C72-921B-D9479591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0-4C72-921B-D9479591EB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0-4C72-921B-D9479591EB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0-4C72-921B-D9479591EB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0-4C72-921B-D9479591EB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0-4C72-921B-D9479591EB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0-4C72-921B-D9479591EB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0-4C72-921B-D9479591EB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0-4C72-921B-D9479591EB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0-4C72-921B-D9479591EB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0-4C72-921B-D9479591EB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50-4C72-921B-D9479591EB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50-4C72-921B-D9479591EB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50-4C72-921B-D9479591EBF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5">
                  <c:v>0.10333493186268639</c:v>
                </c:pt>
                <c:pt idx="6">
                  <c:v>0.12124843498479709</c:v>
                </c:pt>
                <c:pt idx="12">
                  <c:v>-1.3061999284527226E-2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50-4C72-921B-D9479591EBF1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5">
                  <c:v>-4.2227502948726792E-2</c:v>
                </c:pt>
                <c:pt idx="6">
                  <c:v>-4.4644992585740617E-4</c:v>
                </c:pt>
                <c:pt idx="12">
                  <c:v>-5.1239556155650123E-2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50-4C72-921B-D9479591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9-440F-83E5-D1D0D11F46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9-440F-83E5-D1D0D11F4686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9-440F-83E5-D1D0D11F4686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F9-440F-83E5-D1D0D11F4686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F9-440F-83E5-D1D0D11F46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F9-440F-83E5-D1D0D11F4686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F9-440F-83E5-D1D0D11F46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F9-440F-83E5-D1D0D11F46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12">
                  <c:v>2445716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F9-440F-83E5-D1D0D11F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9-440F-83E5-D1D0D11F46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9-440F-83E5-D1D0D11F46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9-440F-83E5-D1D0D11F46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9-440F-83E5-D1D0D11F46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9-440F-83E5-D1D0D11F46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9-440F-83E5-D1D0D11F46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9-440F-83E5-D1D0D11F46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9-440F-83E5-D1D0D11F46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9-440F-83E5-D1D0D11F46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9-440F-83E5-D1D0D11F46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9-440F-83E5-D1D0D11F46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F9-440F-83E5-D1D0D11F46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F9-440F-83E5-D1D0D11F4686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5">
                  <c:v>6.104453097484952E-2</c:v>
                </c:pt>
                <c:pt idx="6">
                  <c:v>1.0877220222812456E-2</c:v>
                </c:pt>
                <c:pt idx="12">
                  <c:v>0.10354592520464889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F9-440F-83E5-D1D0D11F4686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5">
                  <c:v>-0.13088831611414276</c:v>
                </c:pt>
                <c:pt idx="6">
                  <c:v>-0.13767289825729911</c:v>
                </c:pt>
                <c:pt idx="12">
                  <c:v>-9.655932353027008E-2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F9-440F-83E5-D1D0D11F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5-40E9-9091-01887E9B2F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5-40E9-9091-01887E9B2F71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5-40E9-9091-01887E9B2F7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5-40E9-9091-01887E9B2F7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5-40E9-9091-01887E9B2F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5-40E9-9091-01887E9B2F7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B5-40E9-9091-01887E9B2F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B5-40E9-9091-01887E9B2F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12">
                  <c:v>7.2210512960306312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B5-40E9-9091-01887E9B2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5-40E9-9091-01887E9B2F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5-40E9-9091-01887E9B2F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5-40E9-9091-01887E9B2F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5-40E9-9091-01887E9B2F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5-40E9-9091-01887E9B2F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5-40E9-9091-01887E9B2F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5-40E9-9091-01887E9B2F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5-40E9-9091-01887E9B2F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5-40E9-9091-01887E9B2F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5-40E9-9091-01887E9B2F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B5-40E9-9091-01887E9B2F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B5-40E9-9091-01887E9B2F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B5-40E9-9091-01887E9B2F7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12">
                  <c:v>-3.7580968565162465E-2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B5-40E9-9091-01887E9B2F71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12">
                  <c:v>-0.48441998943564091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B5-40E9-9091-01887E9B2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E-4680-B3B6-0D7535C889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E-4680-B3B6-0D7535C88907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E-4680-B3B6-0D7535C8890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E-4680-B3B6-0D7535C8890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EE-4680-B3B6-0D7535C889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E-4680-B3B6-0D7535C8890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EE-4680-B3B6-0D7535C889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EE-4680-B3B6-0D7535C889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12">
                  <c:v>4.8567807558339195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EE-4680-B3B6-0D7535C8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EE-4680-B3B6-0D7535C889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EE-4680-B3B6-0D7535C889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EE-4680-B3B6-0D7535C889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EE-4680-B3B6-0D7535C889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EE-4680-B3B6-0D7535C889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EE-4680-B3B6-0D7535C889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EE-4680-B3B6-0D7535C889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EE-4680-B3B6-0D7535C889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EE-4680-B3B6-0D7535C889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EE-4680-B3B6-0D7535C889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EE-4680-B3B6-0D7535C889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EE-4680-B3B6-0D7535C889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EE-4680-B3B6-0D7535C8890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5">
                  <c:v>0.79194104335642557</c:v>
                </c:pt>
                <c:pt idx="6">
                  <c:v>0.3937657429359529</c:v>
                </c:pt>
                <c:pt idx="12">
                  <c:v>0.71901428068400275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EE-4680-B3B6-0D7535C88907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5">
                  <c:v>0.17890712554933064</c:v>
                </c:pt>
                <c:pt idx="6">
                  <c:v>0.18818410487746728</c:v>
                </c:pt>
                <c:pt idx="12">
                  <c:v>0.15047713249136851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EE-4680-B3B6-0D7535C8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5-4BB3-A386-AF14E879C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5-4BB3-A386-AF14E879C5CD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55-4BB3-A386-AF14E879C5C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5-4BB3-A386-AF14E879C5C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5-4BB3-A386-AF14E879C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55-4BB3-A386-AF14E879C5C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55-4BB3-A386-AF14E879C5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55-4BB3-A386-AF14E879C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12">
                  <c:v>4.7336575932491431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55-4BB3-A386-AF14E879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5-4BB3-A386-AF14E879C5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5-4BB3-A386-AF14E879C5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55-4BB3-A386-AF14E879C5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55-4BB3-A386-AF14E879C5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55-4BB3-A386-AF14E879C5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55-4BB3-A386-AF14E879C5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55-4BB3-A386-AF14E879C5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55-4BB3-A386-AF14E879C5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55-4BB3-A386-AF14E879C5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55-4BB3-A386-AF14E879C5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55-4BB3-A386-AF14E879C5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55-4BB3-A386-AF14E879C5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55-4BB3-A386-AF14E879C5C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5">
                  <c:v>0.56335944052395881</c:v>
                </c:pt>
                <c:pt idx="6">
                  <c:v>0.41745826481520076</c:v>
                </c:pt>
                <c:pt idx="12">
                  <c:v>5.5961081652851519E-2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55-4BB3-A386-AF14E879C5CD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5">
                  <c:v>-0.51749789298865334</c:v>
                </c:pt>
                <c:pt idx="6">
                  <c:v>-0.33086207585747118</c:v>
                </c:pt>
                <c:pt idx="12">
                  <c:v>-0.35674189585892435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55-4BB3-A386-AF14E879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3A-4613-9418-DE8500F2EE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A-4613-9418-DE8500F2EEB3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3A-4613-9418-DE8500F2EEB3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3A-4613-9418-DE8500F2EEB3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3A-4613-9418-DE8500F2EE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3A-4613-9418-DE8500F2EEB3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3A-4613-9418-DE8500F2EE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3A-4613-9418-DE8500F2EE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12">
                  <c:v>5.012286285249056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3A-4613-9418-DE8500F2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3A-4613-9418-DE8500F2EE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A-4613-9418-DE8500F2EE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A-4613-9418-DE8500F2EE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A-4613-9418-DE8500F2EE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A-4613-9418-DE8500F2EE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A-4613-9418-DE8500F2EE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A-4613-9418-DE8500F2EE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A-4613-9418-DE8500F2EE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A-4613-9418-DE8500F2EE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A-4613-9418-DE8500F2EE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A-4613-9418-DE8500F2EE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3A-4613-9418-DE8500F2EE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3A-4613-9418-DE8500F2EEB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5">
                  <c:v>1.0724764343041087</c:v>
                </c:pt>
                <c:pt idx="6">
                  <c:v>0.3723452110042258</c:v>
                </c:pt>
                <c:pt idx="12">
                  <c:v>1.612107999025381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3A-4613-9418-DE8500F2EEB3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5">
                  <c:v>0.80089862161021719</c:v>
                </c:pt>
                <c:pt idx="6">
                  <c:v>0.90067858561177649</c:v>
                </c:pt>
                <c:pt idx="12">
                  <c:v>0.88110623141706856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3A-4613-9418-DE8500F2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B-4B31-9E77-F186564BC4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B-4B31-9E77-F186564BC43C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B-4B31-9E77-F186564BC43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3B-4B31-9E77-F186564BC43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3B-4B31-9E77-F186564BC4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3B-4B31-9E77-F186564BC43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3B-4B31-9E77-F186564BC4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3B-4B31-9E77-F186564BC4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12">
                  <c:v>734895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3B-4B31-9E77-F186564B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B-4B31-9E77-F186564BC4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B-4B31-9E77-F186564BC4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B-4B31-9E77-F186564BC4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B-4B31-9E77-F186564BC4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B-4B31-9E77-F186564BC4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B-4B31-9E77-F186564BC4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B-4B31-9E77-F186564BC4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B-4B31-9E77-F186564BC4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B-4B31-9E77-F186564BC4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B-4B31-9E77-F186564BC4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B-4B31-9E77-F186564BC4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B-4B31-9E77-F186564BC4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B-4B31-9E77-F186564BC43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5">
                  <c:v>5.3805356941352578E-2</c:v>
                </c:pt>
                <c:pt idx="6">
                  <c:v>8.3648566198901708E-2</c:v>
                </c:pt>
                <c:pt idx="12">
                  <c:v>6.9672560652549897E-2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3B-4B31-9E77-F186564BC43C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5">
                  <c:v>6.9138140982275775E-2</c:v>
                </c:pt>
                <c:pt idx="6">
                  <c:v>0.10567435490397492</c:v>
                </c:pt>
                <c:pt idx="12">
                  <c:v>7.5231610180898745E-2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3B-4B31-9E77-F186564B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FC-4FB6-80BE-B126FA56F5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C-4FB6-80BE-B126FA56F5E0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FC-4FB6-80BE-B126FA56F5E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FC-4FB6-80BE-B126FA56F5E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FC-4FB6-80BE-B126FA56F5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C-4FB6-80BE-B126FA56F5E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FC-4FB6-80BE-B126FA56F5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FC-4FB6-80BE-B126FA56F5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12">
                  <c:v>7.4177834928799351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FC-4FB6-80BE-B126FA56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FC-4FB6-80BE-B126FA56F5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FC-4FB6-80BE-B126FA56F5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FC-4FB6-80BE-B126FA56F5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FC-4FB6-80BE-B126FA56F5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FC-4FB6-80BE-B126FA56F5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FC-4FB6-80BE-B126FA56F5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FC-4FB6-80BE-B126FA56F5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FC-4FB6-80BE-B126FA56F5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FC-4FB6-80BE-B126FA56F5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FC-4FB6-80BE-B126FA56F5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FC-4FB6-80BE-B126FA56F5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FC-4FB6-80BE-B126FA56F5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FC-4FB6-80BE-B126FA56F5E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5">
                  <c:v>-0.10927682401823269</c:v>
                </c:pt>
                <c:pt idx="6">
                  <c:v>-0.46189423502261917</c:v>
                </c:pt>
                <c:pt idx="12">
                  <c:v>-0.13021891750217485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FC-4FB6-80BE-B126FA56F5E0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5">
                  <c:v>-0.82218691017038648</c:v>
                </c:pt>
                <c:pt idx="6">
                  <c:v>-1.100825139893951</c:v>
                </c:pt>
                <c:pt idx="12">
                  <c:v>-0.59711534775236164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FC-4FB6-80BE-B126FA56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A-4B96-AE77-5DA921DFAC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A-4B96-AE77-5DA921DFAC61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A-4B96-AE77-5DA921DFAC6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2A-4B96-AE77-5DA921DFAC6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2A-4B96-AE77-5DA921DFAC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2A-4B96-AE77-5DA921DFAC6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2A-4B96-AE77-5DA921DFAC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2A-4B96-AE77-5DA921DFAC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12">
                  <c:v>7.0695150320981375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2A-4B96-AE77-5DA921DFA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2A-4B96-AE77-5DA921DFAC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A-4B96-AE77-5DA921DFAC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A-4B96-AE77-5DA921DFAC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A-4B96-AE77-5DA921DFAC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A-4B96-AE77-5DA921DFAC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A-4B96-AE77-5DA921DFAC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A-4B96-AE77-5DA921DFAC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A-4B96-AE77-5DA921DFAC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A-4B96-AE77-5DA921DFAC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A-4B96-AE77-5DA921DFAC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2A-4B96-AE77-5DA921DFAC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2A-4B96-AE77-5DA921DFAC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2A-4B96-AE77-5DA921DFAC6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5">
                  <c:v>-0.10994882190547184</c:v>
                </c:pt>
                <c:pt idx="6">
                  <c:v>-0.46783992395582974</c:v>
                </c:pt>
                <c:pt idx="12">
                  <c:v>-0.12591521017421048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2A-4B96-AE77-5DA921DFAC61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5">
                  <c:v>-1.0064086617638104</c:v>
                </c:pt>
                <c:pt idx="6">
                  <c:v>-1.3910628452963136</c:v>
                </c:pt>
                <c:pt idx="12">
                  <c:v>-0.71371203607586953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2A-4B96-AE77-5DA921DFA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7-4E04-A4BA-D14994856A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7-4E04-A4BA-D14994856A31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7-4E04-A4BA-D14994856A31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7-4E04-A4BA-D14994856A31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7-4E04-A4BA-D14994856A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7-4E04-A4BA-D14994856A31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97-4E04-A4BA-D14994856A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97-4E04-A4BA-D14994856A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12">
                  <c:v>7.9084833111889523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97-4E04-A4BA-D14994856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197-4E04-A4BA-D14994856A3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197-4E04-A4BA-D14994856A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97-4E04-A4BA-D14994856A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97-4E04-A4BA-D14994856A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97-4E04-A4BA-D14994856A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97-4E04-A4BA-D14994856A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97-4E04-A4BA-D14994856A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97-4E04-A4BA-D14994856A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97-4E04-A4BA-D14994856A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97-4E04-A4BA-D14994856A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97-4E04-A4BA-D14994856A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97-4E04-A4BA-D14994856A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97-4E04-A4BA-D14994856A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97-4E04-A4BA-D14994856A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97-4E04-A4BA-D14994856A31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5">
                  <c:v>0.6053700994315161</c:v>
                </c:pt>
                <c:pt idx="6">
                  <c:v>0.45323671388866948</c:v>
                </c:pt>
                <c:pt idx="12">
                  <c:v>-6.2331427565441189E-2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97-4E04-A4BA-D14994856A31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5">
                  <c:v>2.7919014934372655E-2</c:v>
                </c:pt>
                <c:pt idx="6">
                  <c:v>0.11842955548595135</c:v>
                </c:pt>
                <c:pt idx="12">
                  <c:v>-1.0013246772463571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97-4E04-A4BA-D14994856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B6-45EF-8E04-BC46C6F54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6-45EF-8E04-BC46C6F541E3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B6-45EF-8E04-BC46C6F541E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B6-45EF-8E04-BC46C6F541E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B6-45EF-8E04-BC46C6F54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B6-45EF-8E04-BC46C6F541E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B6-45EF-8E04-BC46C6F541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B6-45EF-8E04-BC46C6F54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12">
                  <c:v>8.2198510286119646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B6-45EF-8E04-BC46C6F5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B6-45EF-8E04-BC46C6F541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B6-45EF-8E04-BC46C6F541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B6-45EF-8E04-BC46C6F541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B6-45EF-8E04-BC46C6F541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B6-45EF-8E04-BC46C6F541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B6-45EF-8E04-BC46C6F541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B6-45EF-8E04-BC46C6F541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B6-45EF-8E04-BC46C6F541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B6-45EF-8E04-BC46C6F541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B6-45EF-8E04-BC46C6F541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B6-45EF-8E04-BC46C6F541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B6-45EF-8E04-BC46C6F541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B6-45EF-8E04-BC46C6F541E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5">
                  <c:v>-0.362414065384419</c:v>
                </c:pt>
                <c:pt idx="6">
                  <c:v>1.4432119308133124</c:v>
                </c:pt>
                <c:pt idx="12">
                  <c:v>0.17522292943841045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B6-45EF-8E04-BC46C6F541E3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5">
                  <c:v>1.8943408197922889</c:v>
                </c:pt>
                <c:pt idx="6">
                  <c:v>1.8342189094732939</c:v>
                </c:pt>
                <c:pt idx="12">
                  <c:v>0.88619823562182187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B6-45EF-8E04-BC46C6F5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6C-44F4-932A-AD153CC13B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C-44F4-932A-AD153CC13B96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6C-44F4-932A-AD153CC13B9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6C-44F4-932A-AD153CC13B9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6C-44F4-932A-AD153CC13B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6C-44F4-932A-AD153CC13B9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6C-44F4-932A-AD153CC13B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6C-44F4-932A-AD153CC13B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12">
                  <c:v>8.1127810966097176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6C-44F4-932A-AD153CC13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C-44F4-932A-AD153CC13B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6C-44F4-932A-AD153CC13B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6C-44F4-932A-AD153CC13B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C-44F4-932A-AD153CC13B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C-44F4-932A-AD153CC13B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6C-44F4-932A-AD153CC13B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6C-44F4-932A-AD153CC13B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6C-44F4-932A-AD153CC13B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6C-44F4-932A-AD153CC13B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6C-44F4-932A-AD153CC13B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6C-44F4-932A-AD153CC13B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6C-44F4-932A-AD153CC13B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6C-44F4-932A-AD153CC13B9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12">
                  <c:v>-0.29959809319081643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6C-44F4-932A-AD153CC13B96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12">
                  <c:v>-0.35239152604322044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6C-44F4-932A-AD153CC13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48-4F17-98A3-BC3B95AC34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8-4F17-98A3-BC3B95AC3402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48-4F17-98A3-BC3B95AC340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48-4F17-98A3-BC3B95AC340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48-4F17-98A3-BC3B95AC34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48-4F17-98A3-BC3B95AC340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48-4F17-98A3-BC3B95AC34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48-4F17-98A3-BC3B95AC34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12">
                  <c:v>8.3647413663097581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48-4F17-98A3-BC3B95AC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48-4F17-98A3-BC3B95AC34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48-4F17-98A3-BC3B95AC34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48-4F17-98A3-BC3B95AC34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48-4F17-98A3-BC3B95AC34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48-4F17-98A3-BC3B95AC34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48-4F17-98A3-BC3B95AC34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48-4F17-98A3-BC3B95AC34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48-4F17-98A3-BC3B95AC34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48-4F17-98A3-BC3B95AC34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48-4F17-98A3-BC3B95AC34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48-4F17-98A3-BC3B95AC34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48-4F17-98A3-BC3B95AC34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48-4F17-98A3-BC3B95AC340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5">
                  <c:v>-0.63966278179100122</c:v>
                </c:pt>
                <c:pt idx="6">
                  <c:v>-1.9771284685405597</c:v>
                </c:pt>
                <c:pt idx="12">
                  <c:v>-0.6918410804987527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48-4F17-98A3-BC3B95AC3402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5">
                  <c:v>-0.68396933629998813</c:v>
                </c:pt>
                <c:pt idx="6">
                  <c:v>-0.24015202069916164</c:v>
                </c:pt>
                <c:pt idx="12">
                  <c:v>0.10647664180057426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48-4F17-98A3-BC3B95AC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50-4164-88DF-35742764D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0-4164-88DF-35742764DDE5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50-4164-88DF-35742764DDE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50-4164-88DF-35742764DDE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50-4164-88DF-35742764D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50-4164-88DF-35742764DDE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50-4164-88DF-35742764DD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50-4164-88DF-35742764D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12">
                  <c:v>8.1127810966097176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50-4164-88DF-35742764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50-4164-88DF-35742764DD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50-4164-88DF-35742764DD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50-4164-88DF-35742764DD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50-4164-88DF-35742764DD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50-4164-88DF-35742764DD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50-4164-88DF-35742764DD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50-4164-88DF-35742764DD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50-4164-88DF-35742764DD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50-4164-88DF-35742764DD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50-4164-88DF-35742764DD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50-4164-88DF-35742764DD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50-4164-88DF-35742764DD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50-4164-88DF-35742764DDE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12">
                  <c:v>-0.29959809319081643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50-4164-88DF-35742764DDE5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12">
                  <c:v>-0.35239152604322044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50-4164-88DF-35742764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AE-4385-A8FE-324585FE0E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E-4385-A8FE-324585FE0E32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AE-4385-A8FE-324585FE0E3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E-4385-A8FE-324585FE0E3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AE-4385-A8FE-324585FE0E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AE-4385-A8FE-324585FE0E3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AE-4385-A8FE-324585FE0E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AE-4385-A8FE-324585FE0E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12">
                  <c:v>8.6383338230972679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AE-4385-A8FE-324585FE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AE-4385-A8FE-324585FE0E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AE-4385-A8FE-324585FE0E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AE-4385-A8FE-324585FE0E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AE-4385-A8FE-324585FE0E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AE-4385-A8FE-324585FE0E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AE-4385-A8FE-324585FE0E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AE-4385-A8FE-324585FE0E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AE-4385-A8FE-324585FE0E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AE-4385-A8FE-324585FE0E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AE-4385-A8FE-324585FE0E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AE-4385-A8FE-324585FE0E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AE-4385-A8FE-324585FE0E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AE-4385-A8FE-324585FE0E3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5">
                  <c:v>2.1695208882140449</c:v>
                </c:pt>
                <c:pt idx="6">
                  <c:v>-0.7390589292714882</c:v>
                </c:pt>
                <c:pt idx="12">
                  <c:v>0.39914517669212657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AE-4385-A8FE-324585FE0E32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5">
                  <c:v>1.6983514765230598</c:v>
                </c:pt>
                <c:pt idx="6">
                  <c:v>-0.61602798378536328</c:v>
                </c:pt>
                <c:pt idx="12">
                  <c:v>0.18538216476537173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AE-4385-A8FE-324585FE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1-46E8-AB1F-E31C16F0D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1-46E8-AB1F-E31C16F0DA5D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91-46E8-AB1F-E31C16F0DA5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1-46E8-AB1F-E31C16F0DA5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1-46E8-AB1F-E31C16F0D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1-46E8-AB1F-E31C16F0DA5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91-46E8-AB1F-E31C16F0DA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91-46E8-AB1F-E31C16F0D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12">
                  <c:v>9.2144248203612928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91-46E8-AB1F-E31C16F0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1-46E8-AB1F-E31C16F0DA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1-46E8-AB1F-E31C16F0DA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1-46E8-AB1F-E31C16F0DA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1-46E8-AB1F-E31C16F0DA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1-46E8-AB1F-E31C16F0DA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1-46E8-AB1F-E31C16F0DA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91-46E8-AB1F-E31C16F0DA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91-46E8-AB1F-E31C16F0DA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91-46E8-AB1F-E31C16F0DA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91-46E8-AB1F-E31C16F0DA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91-46E8-AB1F-E31C16F0DA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91-46E8-AB1F-E31C16F0DA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91-46E8-AB1F-E31C16F0DA5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5">
                  <c:v>-6.8951093951094222E-2</c:v>
                </c:pt>
                <c:pt idx="6">
                  <c:v>-5.854750512645249</c:v>
                </c:pt>
                <c:pt idx="12">
                  <c:v>0.48253524726228214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91-46E8-AB1F-E31C16F0DA5D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5">
                  <c:v>1.7494444444444444</c:v>
                </c:pt>
                <c:pt idx="6">
                  <c:v>-1.5177428448247268</c:v>
                </c:pt>
                <c:pt idx="12">
                  <c:v>0.19241211283925885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91-46E8-AB1F-E31C16F0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2-4DCE-B089-9BE91EC458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2-4DCE-B089-9BE91EC4588F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2-4DCE-B089-9BE91EC4588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2-4DCE-B089-9BE91EC4588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2-4DCE-B089-9BE91EC458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32-4DCE-B089-9BE91EC4588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32-4DCE-B089-9BE91EC458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32-4DCE-B089-9BE91EC458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12">
                  <c:v>7.2210512960306312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32-4DCE-B089-9BE91EC4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2-4DCE-B089-9BE91EC458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2-4DCE-B089-9BE91EC458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2-4DCE-B089-9BE91EC458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2-4DCE-B089-9BE91EC458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2-4DCE-B089-9BE91EC458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2-4DCE-B089-9BE91EC458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2-4DCE-B089-9BE91EC458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2-4DCE-B089-9BE91EC458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2-4DCE-B089-9BE91EC458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2-4DCE-B089-9BE91EC458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32-4DCE-B089-9BE91EC458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32-4DCE-B089-9BE91EC458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32-4DCE-B089-9BE91EC4588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12">
                  <c:v>-3.7580968565162465E-2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32-4DCE-B089-9BE91EC4588F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12">
                  <c:v>-0.48441998943564091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32-4DCE-B089-9BE91EC4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71-4B4B-9B18-D19013FF8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1-4B4B-9B18-D19013FF8FF5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71-4B4B-9B18-D19013FF8FF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71-4B4B-9B18-D19013FF8FF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71-4B4B-9B18-D19013FF8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71-4B4B-9B18-D19013FF8FF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71-4B4B-9B18-D19013FF8F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71-4B4B-9B18-D19013FF8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12">
                  <c:v>393325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71-4B4B-9B18-D19013FF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71-4B4B-9B18-D19013FF8F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71-4B4B-9B18-D19013FF8F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71-4B4B-9B18-D19013FF8F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71-4B4B-9B18-D19013FF8F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71-4B4B-9B18-D19013FF8F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71-4B4B-9B18-D19013FF8F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71-4B4B-9B18-D19013FF8F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71-4B4B-9B18-D19013FF8F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71-4B4B-9B18-D19013FF8F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71-4B4B-9B18-D19013FF8F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71-4B4B-9B18-D19013FF8F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71-4B4B-9B18-D19013FF8F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71-4B4B-9B18-D19013FF8FF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5">
                  <c:v>8.7244906335681049E-2</c:v>
                </c:pt>
                <c:pt idx="6">
                  <c:v>8.1871542301983569E-2</c:v>
                </c:pt>
                <c:pt idx="12">
                  <c:v>9.5307713728766341E-2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71-4B4B-9B18-D19013FF8FF5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5">
                  <c:v>4.9160329531051872E-2</c:v>
                </c:pt>
                <c:pt idx="6">
                  <c:v>8.536812359341428E-2</c:v>
                </c:pt>
                <c:pt idx="12">
                  <c:v>4.7975189105800675E-2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71-4B4B-9B18-D19013FF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CB-471D-B057-79B9DE3D73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B-471D-B057-79B9DE3D7320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CB-471D-B057-79B9DE3D732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CB-471D-B057-79B9DE3D732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CB-471D-B057-79B9DE3D73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CB-471D-B057-79B9DE3D732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CB-471D-B057-79B9DE3D73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CB-471D-B057-79B9DE3D73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12">
                  <c:v>6.7516017450537049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CB-471D-B057-79B9DE3D7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CB-471D-B057-79B9DE3D73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CB-471D-B057-79B9DE3D73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CB-471D-B057-79B9DE3D73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CB-471D-B057-79B9DE3D73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CB-471D-B057-79B9DE3D73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CB-471D-B057-79B9DE3D73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CB-471D-B057-79B9DE3D73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CB-471D-B057-79B9DE3D73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CB-471D-B057-79B9DE3D73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CB-471D-B057-79B9DE3D73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CB-471D-B057-79B9DE3D73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CB-471D-B057-79B9DE3D73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CB-471D-B057-79B9DE3D732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5">
                  <c:v>-0.18659731937124135</c:v>
                </c:pt>
                <c:pt idx="6">
                  <c:v>-0.31008923446574332</c:v>
                </c:pt>
                <c:pt idx="12">
                  <c:v>-0.25531189084692052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CB-471D-B057-79B9DE3D7320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5">
                  <c:v>-0.90826798372683903</c:v>
                </c:pt>
                <c:pt idx="6">
                  <c:v>-1.1551419998277916</c:v>
                </c:pt>
                <c:pt idx="12">
                  <c:v>-0.70225642051589077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CB-471D-B057-79B9DE3D7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6-4DD6-9766-E73950F5B6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DD6-9766-E73950F5B6F9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76-4DD6-9766-E73950F5B6F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76-4DD6-9766-E73950F5B6F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76-4DD6-9766-E73950F5B6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76-4DD6-9766-E73950F5B6F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76-4DD6-9766-E73950F5B6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76-4DD6-9766-E73950F5B6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12">
                  <c:v>6.9231709299804898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76-4DD6-9766-E73950F5B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76-4DD6-9766-E73950F5B6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76-4DD6-9766-E73950F5B6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76-4DD6-9766-E73950F5B6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76-4DD6-9766-E73950F5B6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76-4DD6-9766-E73950F5B6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76-4DD6-9766-E73950F5B6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76-4DD6-9766-E73950F5B6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76-4DD6-9766-E73950F5B6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6-4DD6-9766-E73950F5B6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6-4DD6-9766-E73950F5B6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76-4DD6-9766-E73950F5B6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76-4DD6-9766-E73950F5B6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76-4DD6-9766-E73950F5B6F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5">
                  <c:v>-0.26106308023064084</c:v>
                </c:pt>
                <c:pt idx="6">
                  <c:v>-0.33197779975079023</c:v>
                </c:pt>
                <c:pt idx="12">
                  <c:v>-0.2291530354525646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76-4DD6-9766-E73950F5B6F9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5">
                  <c:v>-0.60815376442708846</c:v>
                </c:pt>
                <c:pt idx="6">
                  <c:v>-0.61786953423143753</c:v>
                </c:pt>
                <c:pt idx="12">
                  <c:v>-0.46912162956423042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76-4DD6-9766-E73950F5B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4-4641-A75D-11F6BCE75B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4-4641-A75D-11F6BCE75BF1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4-4641-A75D-11F6BCE75BF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4-4641-A75D-11F6BCE75BF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4-4641-A75D-11F6BCE75B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4-4641-A75D-11F6BCE75BF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84-4641-A75D-11F6BCE75B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84-4641-A75D-11F6BCE75B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12">
                  <c:v>6.2244700867509204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84-4641-A75D-11F6BCE7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84-4641-A75D-11F6BCE75B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4-4641-A75D-11F6BCE75B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84-4641-A75D-11F6BCE75B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84-4641-A75D-11F6BCE75B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84-4641-A75D-11F6BCE75B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84-4641-A75D-11F6BCE75B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84-4641-A75D-11F6BCE75B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84-4641-A75D-11F6BCE75B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84-4641-A75D-11F6BCE75B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84-4641-A75D-11F6BCE75B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84-4641-A75D-11F6BCE75B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84-4641-A75D-11F6BCE75B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84-4641-A75D-11F6BCE75BF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5">
                  <c:v>6.3659701505144994E-2</c:v>
                </c:pt>
                <c:pt idx="6">
                  <c:v>-0.20177174975581114</c:v>
                </c:pt>
                <c:pt idx="12">
                  <c:v>-0.34593131485884943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84-4641-A75D-11F6BCE75BF1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5">
                  <c:v>-1.8108678607353701</c:v>
                </c:pt>
                <c:pt idx="6">
                  <c:v>-3.0440201229466206</c:v>
                </c:pt>
                <c:pt idx="12">
                  <c:v>-1.4163079301979034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84-4641-A75D-11F6BCE7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A-44E1-82F7-04F8570DBE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A-44E1-82F7-04F8570DBE6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A-44E1-82F7-04F8570DBE6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A-44E1-82F7-04F8570DBE6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A-44E1-82F7-04F8570DBE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6A-44E1-82F7-04F8570DBE6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6A-44E1-82F7-04F8570DBE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6A-44E1-82F7-04F8570DBE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12">
                  <c:v>7.9693051627282561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6A-44E1-82F7-04F8570D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A-44E1-82F7-04F8570DBE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A-44E1-82F7-04F8570DBE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A-44E1-82F7-04F8570DBE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A-44E1-82F7-04F8570DBE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A-44E1-82F7-04F8570DBE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A-44E1-82F7-04F8570DBE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A-44E1-82F7-04F8570DBE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A-44E1-82F7-04F8570DBE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A-44E1-82F7-04F8570DBE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A-44E1-82F7-04F8570DBE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6A-44E1-82F7-04F8570DBE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6A-44E1-82F7-04F8570DBE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6A-44E1-82F7-04F8570DBE6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5">
                  <c:v>0.43658577274926724</c:v>
                </c:pt>
                <c:pt idx="6">
                  <c:v>-0.3392074684087909</c:v>
                </c:pt>
                <c:pt idx="12">
                  <c:v>0.3092366579775101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6A-44E1-82F7-04F8570DBE6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5">
                  <c:v>-0.12824364651663434</c:v>
                </c:pt>
                <c:pt idx="6">
                  <c:v>-0.3008841067732817</c:v>
                </c:pt>
                <c:pt idx="12">
                  <c:v>-4.6284167241452678E-2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6A-44E1-82F7-04F8570D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A-44A1-BF25-5BCA395A20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A-44A1-BF25-5BCA395A20DF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A-44A1-BF25-5BCA395A20D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A-44A1-BF25-5BCA395A20D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A-44A1-BF25-5BCA395A20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A-44A1-BF25-5BCA395A20D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CA-44A1-BF25-5BCA395A20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CA-44A1-BF25-5BCA395A20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CA-44A1-BF25-5BCA395A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CA-44A1-BF25-5BCA395A20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CA-44A1-BF25-5BCA395A20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A-44A1-BF25-5BCA395A20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A-44A1-BF25-5BCA395A20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A-44A1-BF25-5BCA395A20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A-44A1-BF25-5BCA395A20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A-44A1-BF25-5BCA395A20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A-44A1-BF25-5BCA395A20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A-44A1-BF25-5BCA395A20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A-44A1-BF25-5BCA395A20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A-44A1-BF25-5BCA395A20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A-44A1-BF25-5BCA395A20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A-44A1-BF25-5BCA395A20D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3.9250146455770185E-2</c:v>
                </c:pt>
                <c:pt idx="6">
                  <c:v>1.7161716171616437E-3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CA-44A1-BF25-5BCA395A20DF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5.1259259259259116E-2</c:v>
                </c:pt>
                <c:pt idx="6">
                  <c:v>3.9879402494175542E-2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CA-44A1-BF25-5BCA395A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3-420B-B2BC-FB860B3980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73-420B-B2BC-FB860B39809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73-420B-B2BC-FB860B3980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73-420B-B2BC-FB860B39809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73-420B-B2BC-FB860B3980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73-420B-B2BC-FB860B398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73-420B-B2BC-FB860B398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73-420B-B2BC-FB860B398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73-420B-B2BC-FB860B398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73-420B-B2BC-FB860B398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73-420B-B2BC-FB860B398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73-420B-B2BC-FB860B398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73-420B-B2BC-FB860B398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73-420B-B2BC-FB860B398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73-420B-B2BC-FB860B398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73-420B-B2BC-FB860B398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73-420B-B2BC-FB860B398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73-420B-B2BC-FB860B398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73-420B-B2BC-FB860B39809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  <c:pt idx="5">
                  <c:v>0.11946082561078342</c:v>
                </c:pt>
                <c:pt idx="6">
                  <c:v>7.2566371681415998E-2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73-420B-B2BC-FB860B398095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  <c:pt idx="5">
                  <c:v>9.6912663034505409E-2</c:v>
                </c:pt>
                <c:pt idx="6">
                  <c:v>9.3040733503682471E-2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73-420B-B2BC-FB860B398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7-4FDF-99B6-E15E297BD6A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7-4FDF-99B6-E15E297BD6A7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7-4FDF-99B6-E15E297BD6A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7-4FDF-99B6-E15E297BD6A7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7-4FDF-99B6-E15E297BD6A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7-4FDF-99B6-E15E297B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E7-4FDF-99B6-E15E297BD6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E7-4FDF-99B6-E15E297BD6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7-4FDF-99B6-E15E297BD6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7-4FDF-99B6-E15E297BD6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7-4FDF-99B6-E15E297BD6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7-4FDF-99B6-E15E297BD6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7-4FDF-99B6-E15E297BD6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7-4FDF-99B6-E15E297BD6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7-4FDF-99B6-E15E297BD6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7-4FDF-99B6-E15E297BD6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7-4FDF-99B6-E15E297BD6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7-4FDF-99B6-E15E297BD6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7-4FDF-99B6-E15E297BD6A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-6.7264573991031251E-2</c:v>
                </c:pt>
                <c:pt idx="6">
                  <c:v>-5.2180893765052083E-2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E7-4FDF-99B6-E15E297BD6A7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-6.6994646216177123E-2</c:v>
                </c:pt>
                <c:pt idx="6">
                  <c:v>-2.6388125343595359E-2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E7-4FDF-99B6-E15E297B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5-465C-86E3-B1F57CFCB3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5-465C-86E3-B1F57CFCB3C1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5-465C-86E3-B1F57CFCB3C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5-465C-86E3-B1F57CFCB3C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5-465C-86E3-B1F57CFCB3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65-465C-86E3-B1F57CFCB3C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65-465C-86E3-B1F57CFCB3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65-465C-86E3-B1F57CFCB3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65-465C-86E3-B1F57CFCB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5-465C-86E3-B1F57CFCB3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5-465C-86E3-B1F57CFCB3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5-465C-86E3-B1F57CFCB3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5-465C-86E3-B1F57CFCB3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5-465C-86E3-B1F57CFCB3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5-465C-86E3-B1F57CFCB3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5-465C-86E3-B1F57CFCB3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5-465C-86E3-B1F57CFCB3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5-465C-86E3-B1F57CFCB3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5-465C-86E3-B1F57CFCB3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65-465C-86E3-B1F57CFCB3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65-465C-86E3-B1F57CFCB3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65-465C-86E3-B1F57CFCB3C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-1.8838097747332361E-2</c:v>
                </c:pt>
                <c:pt idx="6">
                  <c:v>-5.2911974815353036E-2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65-465C-86E3-B1F57CFCB3C1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6.7177213489166832E-4</c:v>
                </c:pt>
                <c:pt idx="6">
                  <c:v>-1.5233538965126692E-2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65-465C-86E3-B1F57CFCB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5-4A92-8DE9-FFE1386F10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5-4A92-8DE9-FFE1386F101F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A5-4A92-8DE9-FFE1386F101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A5-4A92-8DE9-FFE1386F101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A5-4A92-8DE9-FFE1386F10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A5-4A92-8DE9-FFE1386F101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A5-4A92-8DE9-FFE1386F10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A5-4A92-8DE9-FFE1386F10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A5-4A92-8DE9-FFE1386F1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5-4A92-8DE9-FFE1386F10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A5-4A92-8DE9-FFE1386F10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A5-4A92-8DE9-FFE1386F10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A5-4A92-8DE9-FFE1386F10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A5-4A92-8DE9-FFE1386F10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A5-4A92-8DE9-FFE1386F10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A5-4A92-8DE9-FFE1386F10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A5-4A92-8DE9-FFE1386F10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A5-4A92-8DE9-FFE1386F10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A5-4A92-8DE9-FFE1386F10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A5-4A92-8DE9-FFE1386F10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A5-4A92-8DE9-FFE1386F10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A5-4A92-8DE9-FFE1386F101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2.1772540983606703E-3</c:v>
                </c:pt>
                <c:pt idx="6">
                  <c:v>-5.0293772032902528E-2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A5-4A92-8DE9-FFE1386F101F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2.3946610834860049E-2</c:v>
                </c:pt>
                <c:pt idx="6">
                  <c:v>-1.3548150860490771E-2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A5-4A92-8DE9-FFE1386F1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36779</c:v>
                </c:pt>
                <c:pt idx="1">
                  <c:v>20900</c:v>
                </c:pt>
                <c:pt idx="2">
                  <c:v>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5-43DC-A56A-79ECB5611F9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34129</c:v>
                </c:pt>
                <c:pt idx="1">
                  <c:v>19959</c:v>
                </c:pt>
                <c:pt idx="2">
                  <c:v>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5-43DC-A56A-79ECB5611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55-43DC-A56A-79ECB5611F9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55-43DC-A56A-79ECB5611F9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55-43DC-A56A-79ECB5611F9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5-43DC-A56A-79ECB5611F9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5-43DC-A56A-79ECB5611F9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5-43DC-A56A-79ECB5611F9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5-43DC-A56A-79ECB5611F9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5-43DC-A56A-79ECB5611F9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5-43DC-A56A-79ECB5611F9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0.55811025167209039</c:v>
                </c:pt>
                <c:pt idx="1">
                  <c:v>0.32638877532665045</c:v>
                </c:pt>
                <c:pt idx="2">
                  <c:v>0.11550097300125918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55-43DC-A56A-79ECB5611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55-43DC-A56A-79ECB5611F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55-43DC-A56A-79ECB5611F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55-43DC-A56A-79ECB5611F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55-43DC-A56A-79ECB5611F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55-43DC-A56A-79ECB5611F9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55-43DC-A56A-79ECB5611F9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5-43DC-A56A-79ECB5611F9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55-43DC-A56A-79ECB5611F9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55-43DC-A56A-79ECB5611F9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55-43DC-A56A-79ECB5611F9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55-43DC-A56A-79ECB5611F9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5-43DC-A56A-79ECB5611F9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-7.2051986187770201E-2</c:v>
                </c:pt>
                <c:pt idx="1">
                  <c:v>-4.5023923444976077E-2</c:v>
                </c:pt>
                <c:pt idx="2">
                  <c:v>0.17267142619956832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55-43DC-A56A-79ECB5611F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D-48F4-8742-798D6BB286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D-48F4-8742-798D6BB28602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D-48F4-8742-798D6BB2860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D-48F4-8742-798D6BB2860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D-48F4-8742-798D6BB286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5D-48F4-8742-798D6BB2860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5D-48F4-8742-798D6BB286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5D-48F4-8742-798D6BB286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12">
                  <c:v>24837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5D-48F4-8742-798D6BB2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D5D-48F4-8742-798D6BB2860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D5D-48F4-8742-798D6BB286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D-48F4-8742-798D6BB286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D-48F4-8742-798D6BB286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D-48F4-8742-798D6BB286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D-48F4-8742-798D6BB286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D-48F4-8742-798D6BB286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D-48F4-8742-798D6BB286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D-48F4-8742-798D6BB286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D-48F4-8742-798D6BB286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D-48F4-8742-798D6BB286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D-48F4-8742-798D6BB286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5D-48F4-8742-798D6BB286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5D-48F4-8742-798D6BB286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5D-48F4-8742-798D6BB2860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5">
                  <c:v>-0.27197070572569904</c:v>
                </c:pt>
                <c:pt idx="6">
                  <c:v>-3.1176006314127869E-2</c:v>
                </c:pt>
                <c:pt idx="12">
                  <c:v>-1.9114568934876175E-2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5D-48F4-8742-798D6BB28602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5">
                  <c:v>-0.42249801954053345</c:v>
                </c:pt>
                <c:pt idx="6">
                  <c:v>-0.41281989954556331</c:v>
                </c:pt>
                <c:pt idx="12">
                  <c:v>-0.21947770340341288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5D-48F4-8742-798D6BB2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1D-41CD-9B8D-25B8533C43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1D-41CD-9B8D-25B8533C43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1D-41CD-9B8D-25B8533C43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1D-41CD-9B8D-25B8533C432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1D-41CD-9B8D-25B8533C432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D-41CD-9B8D-25B8533C432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D-41CD-9B8D-25B8533C432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D-41CD-9B8D-25B8533C43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D-41CD-9B8D-25B8533C43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D-41CD-9B8D-25B8533C432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D-41CD-9B8D-25B8533C4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34129</c:v>
                </c:pt>
                <c:pt idx="1">
                  <c:v>19959</c:v>
                </c:pt>
                <c:pt idx="2">
                  <c:v>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1D-41CD-9B8D-25B8533C4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07-458B-8AAC-103DEFB2EE5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07-458B-8AAC-103DEFB2EE5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7-458B-8AAC-103DEFB2EE5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7-458B-8AAC-103DEFB2EE5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07-458B-8AAC-103DEFB2EE5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7-458B-8AAC-103DEFB2EE5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7-458B-8AAC-103DEFB2EE5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07-458B-8AAC-103DEFB2EE5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07-458B-8AAC-103DEFB2EE5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07-458B-8AAC-103DEFB2E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C07-458B-8AAC-103DEFB2EE5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07-458B-8AAC-103DEFB2EE5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07-458B-8AAC-103DEFB2EE5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07-458B-8AAC-103DEFB2EE5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07-458B-8AAC-103DEFB2E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C07-458B-8AAC-103DEFB2EE5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C07-458B-8AAC-103DEFB2EE5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07-458B-8AAC-103DEFB2EE5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07-458B-8AAC-103DEFB2EE5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07-458B-8AAC-103DEFB2EE5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07-458B-8AAC-103DEFB2EE5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07-458B-8AAC-103DEFB2EE5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07-458B-8AAC-103DEFB2EE5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07-458B-8AAC-103DEFB2EE5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07-458B-8AAC-103DEFB2EE5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07-458B-8AAC-103DEFB2EE5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07-458B-8AAC-103DEFB2EE5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07-458B-8AAC-103DEFB2EE5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07-458B-8AAC-103DEFB2EE5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07-458B-8AAC-103DEFB2EE5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07-458B-8AAC-103DEFB2EE5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07-458B-8AAC-103DEFB2EE5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07-458B-8AAC-103DEFB2EE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C07-458B-8AAC-103DEFB2EE5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07-458B-8AAC-103DEFB2EE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07-458B-8AAC-103DEFB2EE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07-458B-8AAC-103DEFB2EE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07-458B-8AAC-103DEFB2EE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07-458B-8AAC-103DEFB2EE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C07-458B-8AAC-103DEFB2EE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C07-458B-8AAC-103DEFB2EE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C07-458B-8AAC-103DEFB2EE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C07-458B-8AAC-103DEFB2EE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C07-458B-8AAC-103DEFB2EE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C07-458B-8AAC-103DEFB2EE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C07-458B-8AAC-103DEFB2EE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C07-458B-8AAC-103DEFB2EE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C07-458B-8AAC-103DEFB2EE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C07-458B-8AAC-103DEFB2EE5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C07-458B-8AAC-103DEFB2EE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07-458B-8AAC-103DEFB2EE5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07-458B-8AAC-103DEFB2EE5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07-458B-8AAC-103DEFB2EE5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07-458B-8AAC-103DEFB2EE5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07-458B-8AAC-103DEFB2EE5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07-458B-8AAC-103DEFB2EE5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07-458B-8AAC-103DEFB2EE5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07-458B-8AAC-103DEFB2EE5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07-458B-8AAC-103DEFB2EE5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07-458B-8AAC-103DEFB2EE5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07-458B-8AAC-103DEFB2EE5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07-458B-8AAC-103DEFB2EE5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07-458B-8AAC-103DEFB2EE5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07-458B-8AAC-103DEFB2EE5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07-458B-8AAC-103DEFB2EE5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07-458B-8AAC-103DEFB2EE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C07-458B-8AAC-103DEFB2EE5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07-458B-8AAC-103DEFB2EE5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07-458B-8AAC-103DEFB2EE5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07-458B-8AAC-103DEFB2EE5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07-458B-8AAC-103DEFB2EE5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07-458B-8AAC-103DEFB2EE5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07-458B-8AAC-103DEFB2EE5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07-458B-8AAC-103DEFB2EE5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07-458B-8AAC-103DEFB2EE5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07-458B-8AAC-103DEFB2EE5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07-458B-8AAC-103DEFB2EE5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07-458B-8AAC-103DEFB2EE5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07-458B-8AAC-103DEFB2EE5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07-458B-8AAC-103DEFB2EE5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07-458B-8AAC-103DEFB2EE5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07-458B-8AAC-103DEFB2EE5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07-458B-8AAC-103DEFB2EE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C07-458B-8AAC-103DEFB2E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A5-43D1-B8F0-E6DAB2C2B87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A5-43D1-B8F0-E6DAB2C2B87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5-43D1-B8F0-E6DAB2C2B87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5-43D1-B8F0-E6DAB2C2B87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17658</c:v>
                </c:pt>
                <c:pt idx="1">
                  <c:v>25352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A5-43D1-B8F0-E6DAB2C2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9666</c:v>
                </c:pt>
                <c:pt idx="1">
                  <c:v>2530</c:v>
                </c:pt>
                <c:pt idx="2">
                  <c:v>7136</c:v>
                </c:pt>
                <c:pt idx="3">
                  <c:v>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A-4BA2-B722-2488E2E534A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44408</c:v>
                </c:pt>
                <c:pt idx="1">
                  <c:v>16233</c:v>
                </c:pt>
                <c:pt idx="2">
                  <c:v>28175</c:v>
                </c:pt>
                <c:pt idx="3">
                  <c:v>19294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A-4BA2-B722-2488E2E534A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43010</c:v>
                </c:pt>
                <c:pt idx="1">
                  <c:v>17658</c:v>
                </c:pt>
                <c:pt idx="2">
                  <c:v>25352</c:v>
                </c:pt>
                <c:pt idx="3">
                  <c:v>18141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CA-4BA2-B722-2488E2E53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-3.1480814267699553E-2</c:v>
                </c:pt>
                <c:pt idx="1">
                  <c:v>8.7784143411568927E-2</c:v>
                </c:pt>
                <c:pt idx="2">
                  <c:v>-0.10019520851818986</c:v>
                </c:pt>
                <c:pt idx="3">
                  <c:v>-5.9759510728723986E-2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CA-4BA2-B722-2488E2E534A0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-4.8818861201730401E-3</c:v>
                </c:pt>
                <c:pt idx="1">
                  <c:v>1.2623959000640617</c:v>
                </c:pt>
                <c:pt idx="2">
                  <c:v>-0.28416534899480461</c:v>
                </c:pt>
                <c:pt idx="3">
                  <c:v>-0.33534842822598376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CA-4BA2-B722-2488E2E534A0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0.31776632469489957</c:v>
                </c:pt>
                <c:pt idx="1">
                  <c:v>6.0388000194486313E-2</c:v>
                </c:pt>
                <c:pt idx="2">
                  <c:v>0.25737832450041326</c:v>
                </c:pt>
                <c:pt idx="3">
                  <c:v>0.68223367530510037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CA-4BA2-B722-2488E2E534A0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0.70334091020588385</c:v>
                </c:pt>
                <c:pt idx="1">
                  <c:v>0.28876060898431749</c:v>
                </c:pt>
                <c:pt idx="2">
                  <c:v>0.41458030122156631</c:v>
                </c:pt>
                <c:pt idx="3">
                  <c:v>0.2966590897941162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CA-4BA2-B722-2488E2E53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43A-46F0-9D9A-D5D803FAE0E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3A-46F0-9D9A-D5D803FAE0E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A-46F0-9D9A-D5D803FAE0E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A-46F0-9D9A-D5D803FAE0E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5392</c:v>
                </c:pt>
                <c:pt idx="1">
                  <c:v>20422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3A-46F0-9D9A-D5D803FA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7601</c:v>
                </c:pt>
                <c:pt idx="1">
                  <c:v>1419</c:v>
                </c:pt>
                <c:pt idx="2">
                  <c:v>6182</c:v>
                </c:pt>
                <c:pt idx="3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C-4EC2-9360-B43A95B86B9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29572</c:v>
                </c:pt>
                <c:pt idx="1">
                  <c:v>7814</c:v>
                </c:pt>
                <c:pt idx="2">
                  <c:v>21758</c:v>
                </c:pt>
                <c:pt idx="3">
                  <c:v>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C-4EC2-9360-B43A95B86B9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25814</c:v>
                </c:pt>
                <c:pt idx="1">
                  <c:v>5392</c:v>
                </c:pt>
                <c:pt idx="2">
                  <c:v>20422</c:v>
                </c:pt>
                <c:pt idx="3">
                  <c:v>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C-4EC2-9360-B43A95B86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-0.12707966995806841</c:v>
                </c:pt>
                <c:pt idx="1">
                  <c:v>-0.30995648835423595</c:v>
                </c:pt>
                <c:pt idx="2">
                  <c:v>-6.1402702454269709E-2</c:v>
                </c:pt>
                <c:pt idx="3">
                  <c:v>0.1537394200083253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C-4EC2-9360-B43A95B86B9E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-0.24845696983812737</c:v>
                </c:pt>
                <c:pt idx="1">
                  <c:v>0.55299539170506917</c:v>
                </c:pt>
                <c:pt idx="2">
                  <c:v>-0.33858012695945072</c:v>
                </c:pt>
                <c:pt idx="3">
                  <c:v>4.8417601815660127E-2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8C-4EC2-9360-B43A95B86B9E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0.70610594419733119</c:v>
                </c:pt>
                <c:pt idx="1">
                  <c:v>3.6959158916295996E-2</c:v>
                </c:pt>
                <c:pt idx="2">
                  <c:v>0.66914678528103522</c:v>
                </c:pt>
                <c:pt idx="3">
                  <c:v>0.29389405580266881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8C-4EC2-9360-B43A95B86B9E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0.75636555422075069</c:v>
                </c:pt>
                <c:pt idx="1">
                  <c:v>0.1579888071727856</c:v>
                </c:pt>
                <c:pt idx="2">
                  <c:v>0.59837674704796506</c:v>
                </c:pt>
                <c:pt idx="3">
                  <c:v>0.24363444577924931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C-4EC2-9360-B43A95B86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28-49CF-8F66-8A65C597B60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28-49CF-8F66-8A65C597B60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8-49CF-8F66-8A65C597B60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8-49CF-8F66-8A65C597B60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12266</c:v>
                </c:pt>
                <c:pt idx="1">
                  <c:v>4930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28-49CF-8F66-8A65C597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2065</c:v>
                </c:pt>
                <c:pt idx="1">
                  <c:v>1111</c:v>
                </c:pt>
                <c:pt idx="2">
                  <c:v>954</c:v>
                </c:pt>
                <c:pt idx="3">
                  <c:v>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1-4699-A3D9-D033AF0770E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14836</c:v>
                </c:pt>
                <c:pt idx="1">
                  <c:v>8419</c:v>
                </c:pt>
                <c:pt idx="2">
                  <c:v>6417</c:v>
                </c:pt>
                <c:pt idx="3">
                  <c:v>12087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1-4699-A3D9-D033AF0770E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17196</c:v>
                </c:pt>
                <c:pt idx="1">
                  <c:v>12266</c:v>
                </c:pt>
                <c:pt idx="2">
                  <c:v>4930</c:v>
                </c:pt>
                <c:pt idx="3">
                  <c:v>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1-4699-A3D9-D033AF07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0.15907252628740909</c:v>
                </c:pt>
                <c:pt idx="1">
                  <c:v>0.45694262976600553</c:v>
                </c:pt>
                <c:pt idx="2">
                  <c:v>-0.23172822191055009</c:v>
                </c:pt>
                <c:pt idx="3">
                  <c:v>-0.18706047819971872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1-4699-A3D9-D033AF0770E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0.93801420038318484</c:v>
                </c:pt>
                <c:pt idx="1">
                  <c:v>1.8308331410108472</c:v>
                </c:pt>
                <c:pt idx="2">
                  <c:v>8.5903083700440419E-2</c:v>
                </c:pt>
                <c:pt idx="3">
                  <c:v>-0.4925373134328358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41-4699-A3D9-D033AF0770E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0.15085682505474643</c:v>
                </c:pt>
                <c:pt idx="1">
                  <c:v>7.0457784420730654E-2</c:v>
                </c:pt>
                <c:pt idx="2">
                  <c:v>8.0399040634015775E-2</c:v>
                </c:pt>
                <c:pt idx="3">
                  <c:v>0.8491431749452536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41-4699-A3D9-D033AF0770E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0.63637036488786913</c:v>
                </c:pt>
                <c:pt idx="1">
                  <c:v>0.4539264303160388</c:v>
                </c:pt>
                <c:pt idx="2">
                  <c:v>0.18244393457183036</c:v>
                </c:pt>
                <c:pt idx="3">
                  <c:v>0.36362963511213087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41-4699-A3D9-D033AF07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D6-47A3-ADFB-A8FDFC6070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D6-47A3-ADFB-A8FDFC6070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DD6-47A3-ADFB-A8FDFC6070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DD6-47A3-ADFB-A8FDFC60705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DD6-47A3-ADFB-A8FDFC6070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DD6-47A3-ADFB-A8FDFC60705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DD6-47A3-ADFB-A8FDFC60705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DD6-47A3-ADFB-A8FDFC60705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DD6-47A3-ADFB-A8FDFC60705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DD6-47A3-ADFB-A8FDFC60705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6-47A3-ADFB-A8FDFC60705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6-47A3-ADFB-A8FDFC60705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6-47A3-ADFB-A8FDFC60705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6-47A3-ADFB-A8FDFC60705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6-47A3-ADFB-A8FDFC60705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6-47A3-ADFB-A8FDFC60705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6-47A3-ADFB-A8FDFC60705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D6-47A3-ADFB-A8FDFC60705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D6-47A3-ADFB-A8FDFC60705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DD6-47A3-ADFB-A8FDFC60705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DD6-47A3-ADFB-A8FDFC607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9-40DE-A722-549DD833008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9-40DE-A722-549DD833008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9-40DE-A722-549DD833008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9-40DE-A722-549DD833008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9-40DE-A722-549DD833008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9-40DE-A722-549DD833008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9-40DE-A722-549DD833008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9-40DE-A722-549DD833008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9-40DE-A722-549DD833008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9-40DE-A722-549DD83300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619-40DE-A722-549DD833008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9-40DE-A722-549DD833008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9-40DE-A722-549DD833008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9-40DE-A722-549DD833008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9-40DE-A722-549DD83300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619-40DE-A722-549DD833008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619-40DE-A722-549DD833008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9-40DE-A722-549DD833008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9-40DE-A722-549DD833008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9-40DE-A722-549DD833008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9-40DE-A722-549DD833008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9-40DE-A722-549DD833008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9-40DE-A722-549DD833008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19-40DE-A722-549DD833008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9-40DE-A722-549DD833008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9-40DE-A722-549DD833008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9-40DE-A722-549DD833008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9-40DE-A722-549DD833008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9-40DE-A722-549DD833008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9-40DE-A722-549DD833008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9-40DE-A722-549DD833008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9-40DE-A722-549DD833008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9-40DE-A722-549DD83300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619-40DE-A722-549DD833008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19-40DE-A722-549DD83300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19-40DE-A722-549DD83300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619-40DE-A722-549DD83300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619-40DE-A722-549DD83300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619-40DE-A722-549DD83300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619-40DE-A722-549DD83300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619-40DE-A722-549DD83300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619-40DE-A722-549DD83300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619-40DE-A722-549DD83300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619-40DE-A722-549DD83300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619-40DE-A722-549DD83300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619-40DE-A722-549DD83300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619-40DE-A722-549DD83300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619-40DE-A722-549DD83300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619-40DE-A722-549DD833008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619-40DE-A722-549DD833008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9-40DE-A722-549DD833008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19-40DE-A722-549DD833008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19-40DE-A722-549DD833008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19-40DE-A722-549DD833008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19-40DE-A722-549DD833008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19-40DE-A722-549DD833008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19-40DE-A722-549DD833008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19-40DE-A722-549DD833008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19-40DE-A722-549DD833008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19-40DE-A722-549DD833008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19-40DE-A722-549DD833008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19-40DE-A722-549DD833008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19-40DE-A722-549DD833008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19-40DE-A722-549DD833008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19-40DE-A722-549DD833008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619-40DE-A722-549DD83300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619-40DE-A722-549DD833008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619-40DE-A722-549DD833008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19-40DE-A722-549DD833008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619-40DE-A722-549DD833008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619-40DE-A722-549DD833008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19-40DE-A722-549DD833008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619-40DE-A722-549DD833008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619-40DE-A722-549DD833008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619-40DE-A722-549DD833008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19-40DE-A722-549DD833008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619-40DE-A722-549DD833008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619-40DE-A722-549DD833008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619-40DE-A722-549DD833008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619-40DE-A722-549DD833008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619-40DE-A722-549DD833008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619-40DE-A722-549DD833008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19-40DE-A722-549DD83300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619-40DE-A722-549DD8330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3-4FE3-AD09-3E343E3646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3-4FE3-AD09-3E343E364622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3-4FE3-AD09-3E343E36462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3-4FE3-AD09-3E343E36462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3-4FE3-AD09-3E343E3646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63-4FE3-AD09-3E343E36462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63-4FE3-AD09-3E343E3646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63-4FE3-AD09-3E343E3646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12">
                  <c:v>16916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63-4FE3-AD09-3E343E36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3-4FE3-AD09-3E343E3646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3-4FE3-AD09-3E343E3646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3-4FE3-AD09-3E343E3646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3-4FE3-AD09-3E343E3646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3-4FE3-AD09-3E343E3646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3-4FE3-AD09-3E343E3646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3-4FE3-AD09-3E343E3646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3-4FE3-AD09-3E343E3646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3-4FE3-AD09-3E343E3646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3-4FE3-AD09-3E343E3646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63-4FE3-AD09-3E343E3646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63-4FE3-AD09-3E343E3646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63-4FE3-AD09-3E343E36462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5">
                  <c:v>0.1581005586592179</c:v>
                </c:pt>
                <c:pt idx="6">
                  <c:v>8.8650754992693592E-2</c:v>
                </c:pt>
                <c:pt idx="12">
                  <c:v>-1.4167650531287102E-3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63-4FE3-AD09-3E343E364622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5">
                  <c:v>1.9675356615838746E-2</c:v>
                </c:pt>
                <c:pt idx="6">
                  <c:v>0.14439324116743468</c:v>
                </c:pt>
                <c:pt idx="12">
                  <c:v>0.15799561883899238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63-4FE3-AD09-3E343E36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3-446D-B785-B627C8812C1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3-446D-B785-B627C8812C1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3-446D-B785-B627C881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F3-446D-B785-B627C8812C1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F3-446D-B785-B627C8812C1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F3-446D-B785-B627C8812C1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F3-446D-B785-B627C881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5FE-A6FC-25A2BB25FC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AD-45FE-A6FC-25A2BB25FC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AD-45FE-A6FC-25A2BB25FC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AD-45FE-A6FC-25A2BB25FC8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AD-45FE-A6FC-25A2BB25FC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AD-45FE-A6FC-25A2BB25FC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AD-45FE-A6FC-25A2BB25FC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AD-45FE-A6FC-25A2BB25FC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AD-45FE-A6FC-25A2BB25FC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AD-45FE-A6FC-25A2BB25FC8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D-45FE-A6FC-25A2BB25FC8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D-45FE-A6FC-25A2BB25FC8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D-45FE-A6FC-25A2BB25FC8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D-45FE-A6FC-25A2BB25FC8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D-45FE-A6FC-25A2BB25FC8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D-45FE-A6FC-25A2BB25FC8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D-45FE-A6FC-25A2BB25FC8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D-45FE-A6FC-25A2BB25FC8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D-45FE-A6FC-25A2BB25FC8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AAD-45FE-A6FC-25A2BB25FC8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AAD-45FE-A6FC-25A2BB25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F5-4371-8305-23A948D93EF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5-4371-8305-23A948D93EF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5-4371-8305-23A948D93EF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5-4371-8305-23A948D93EF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5-4371-8305-23A948D93EF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5-4371-8305-23A948D93EF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5-4371-8305-23A948D93EF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5-4371-8305-23A948D93EF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5-4371-8305-23A948D93EF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5-4371-8305-23A948D93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4F5-4371-8305-23A948D93EF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5-4371-8305-23A948D93EF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5-4371-8305-23A948D93EF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5-4371-8305-23A948D93EF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5-4371-8305-23A948D93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4F5-4371-8305-23A948D93EF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4F5-4371-8305-23A948D93EF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5-4371-8305-23A948D93EF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F5-4371-8305-23A948D93EF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F5-4371-8305-23A948D93EF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F5-4371-8305-23A948D93EF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F5-4371-8305-23A948D93EF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F5-4371-8305-23A948D93EF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F5-4371-8305-23A948D93EF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F5-4371-8305-23A948D93EF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F5-4371-8305-23A948D93EF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F5-4371-8305-23A948D93EF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F5-4371-8305-23A948D93EF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F5-4371-8305-23A948D93EF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F5-4371-8305-23A948D93EF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F5-4371-8305-23A948D93EF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F5-4371-8305-23A948D93EF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F5-4371-8305-23A948D93E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4F5-4371-8305-23A948D93EF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F5-4371-8305-23A948D93E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4F5-4371-8305-23A948D93E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4F5-4371-8305-23A948D93E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4F5-4371-8305-23A948D93E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4F5-4371-8305-23A948D93E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4F5-4371-8305-23A948D93E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4F5-4371-8305-23A948D93E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4F5-4371-8305-23A948D93E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4F5-4371-8305-23A948D93E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4F5-4371-8305-23A948D93E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4F5-4371-8305-23A948D93E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4F5-4371-8305-23A948D93E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4F5-4371-8305-23A948D93E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4F5-4371-8305-23A948D93E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4F5-4371-8305-23A948D93EF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4F5-4371-8305-23A948D93EF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F5-4371-8305-23A948D93EF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F5-4371-8305-23A948D93EF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F5-4371-8305-23A948D93EF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F5-4371-8305-23A948D93EF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F5-4371-8305-23A948D93EF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F5-4371-8305-23A948D93EF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F5-4371-8305-23A948D93EF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4F5-4371-8305-23A948D93EF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4F5-4371-8305-23A948D93EF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F5-4371-8305-23A948D93EF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4F5-4371-8305-23A948D93EF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4F5-4371-8305-23A948D93EF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4F5-4371-8305-23A948D93EF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4F5-4371-8305-23A948D93EF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4F5-4371-8305-23A948D93EF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4F5-4371-8305-23A948D93E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4F5-4371-8305-23A948D93EF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4F5-4371-8305-23A948D93EF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4F5-4371-8305-23A948D93EF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4F5-4371-8305-23A948D93EF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4F5-4371-8305-23A948D93EF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4F5-4371-8305-23A948D93EF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4F5-4371-8305-23A948D93EF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4F5-4371-8305-23A948D93EF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4F5-4371-8305-23A948D93EF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4F5-4371-8305-23A948D93EF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4F5-4371-8305-23A948D93EF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4F5-4371-8305-23A948D93EF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4F5-4371-8305-23A948D93EF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4F5-4371-8305-23A948D93EF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4F5-4371-8305-23A948D93EF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4F5-4371-8305-23A948D93EF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4F5-4371-8305-23A948D93E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4F5-4371-8305-23A948D9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2-449B-BB8B-8BEC47437D0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2-449B-BB8B-8BEC47437D0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2-449B-BB8B-8BEC4743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82-449B-BB8B-8BEC47437D07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82-449B-BB8B-8BEC47437D07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82-449B-BB8B-8BEC47437D07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82-449B-BB8B-8BEC4743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24-440E-B615-2B1B7FE470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24-440E-B615-2B1B7FE470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24-440E-B615-2B1B7FE470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4-440E-B615-2B1B7FE4701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4-440E-B615-2B1B7FE4701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24-440E-B615-2B1B7FE4701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24-440E-B615-2B1B7FE4701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24-440E-B615-2B1B7FE4701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24-440E-B615-2B1B7FE4701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24-440E-B615-2B1B7FE4701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4-440E-B615-2B1B7FE4701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4-440E-B615-2B1B7FE4701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4-440E-B615-2B1B7FE4701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4-440E-B615-2B1B7FE4701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4-440E-B615-2B1B7FE4701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4-440E-B615-2B1B7FE4701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4-440E-B615-2B1B7FE4701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24-440E-B615-2B1B7FE4701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4-440E-B615-2B1B7FE4701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24-440E-B615-2B1B7FE4701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24-440E-B615-2B1B7FE47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D-4EEA-9D7B-D3455F97682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D-4EEA-9D7B-D3455F97682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D-4EEA-9D7B-D3455F97682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D-4EEA-9D7B-D3455F97682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D-4EEA-9D7B-D3455F97682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D-4EEA-9D7B-D3455F97682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D-4EEA-9D7B-D3455F97682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D-4EEA-9D7B-D3455F97682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D-4EEA-9D7B-D3455F97682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D-4EEA-9D7B-D3455F976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43D-4EEA-9D7B-D3455F97682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D-4EEA-9D7B-D3455F97682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D-4EEA-9D7B-D3455F97682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D-4EEA-9D7B-D3455F97682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D-4EEA-9D7B-D3455F976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43D-4EEA-9D7B-D3455F97682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43D-4EEA-9D7B-D3455F97682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D-4EEA-9D7B-D3455F97682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D-4EEA-9D7B-D3455F97682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D-4EEA-9D7B-D3455F97682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D-4EEA-9D7B-D3455F97682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D-4EEA-9D7B-D3455F97682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3D-4EEA-9D7B-D3455F97682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3D-4EEA-9D7B-D3455F97682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D-4EEA-9D7B-D3455F97682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D-4EEA-9D7B-D3455F97682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3D-4EEA-9D7B-D3455F97682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D-4EEA-9D7B-D3455F97682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D-4EEA-9D7B-D3455F97682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3D-4EEA-9D7B-D3455F97682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3D-4EEA-9D7B-D3455F97682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3D-4EEA-9D7B-D3455F97682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3D-4EEA-9D7B-D3455F9768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43D-4EEA-9D7B-D3455F97682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3D-4EEA-9D7B-D3455F9768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3D-4EEA-9D7B-D3455F9768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3D-4EEA-9D7B-D3455F9768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43D-4EEA-9D7B-D3455F9768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43D-4EEA-9D7B-D3455F9768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43D-4EEA-9D7B-D3455F9768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43D-4EEA-9D7B-D3455F9768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43D-4EEA-9D7B-D3455F9768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43D-4EEA-9D7B-D3455F9768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43D-4EEA-9D7B-D3455F9768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43D-4EEA-9D7B-D3455F9768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43D-4EEA-9D7B-D3455F9768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43D-4EEA-9D7B-D3455F9768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43D-4EEA-9D7B-D3455F9768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43D-4EEA-9D7B-D3455F97682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43D-4EEA-9D7B-D3455F97682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3D-4EEA-9D7B-D3455F97682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3D-4EEA-9D7B-D3455F97682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3D-4EEA-9D7B-D3455F97682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3D-4EEA-9D7B-D3455F97682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3D-4EEA-9D7B-D3455F97682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3D-4EEA-9D7B-D3455F97682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3D-4EEA-9D7B-D3455F97682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3D-4EEA-9D7B-D3455F97682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3D-4EEA-9D7B-D3455F97682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3D-4EEA-9D7B-D3455F97682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3D-4EEA-9D7B-D3455F97682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3D-4EEA-9D7B-D3455F97682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3D-4EEA-9D7B-D3455F97682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3D-4EEA-9D7B-D3455F97682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3D-4EEA-9D7B-D3455F97682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3D-4EEA-9D7B-D3455F9768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43D-4EEA-9D7B-D3455F97682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3D-4EEA-9D7B-D3455F97682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3D-4EEA-9D7B-D3455F97682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43D-4EEA-9D7B-D3455F97682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3D-4EEA-9D7B-D3455F97682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43D-4EEA-9D7B-D3455F97682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43D-4EEA-9D7B-D3455F97682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43D-4EEA-9D7B-D3455F97682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43D-4EEA-9D7B-D3455F97682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43D-4EEA-9D7B-D3455F97682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43D-4EEA-9D7B-D3455F97682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43D-4EEA-9D7B-D3455F97682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43D-4EEA-9D7B-D3455F97682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43D-4EEA-9D7B-D3455F97682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43D-4EEA-9D7B-D3455F97682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43D-4EEA-9D7B-D3455F97682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43D-4EEA-9D7B-D3455F9768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43D-4EEA-9D7B-D3455F976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7-4854-8453-F839F605F12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7-4854-8453-F839F605F12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E7-4854-8453-F839F605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E7-4854-8453-F839F605F127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E7-4854-8453-F839F605F127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E7-4854-8453-F839F605F127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E7-4854-8453-F839F605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F-413D-B217-5DD7BA312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F-413D-B217-5DD7BA312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67064</c:v>
                </c:pt>
                <c:pt idx="1">
                  <c:v>75857</c:v>
                </c:pt>
                <c:pt idx="2">
                  <c:v>39986</c:v>
                </c:pt>
                <c:pt idx="3">
                  <c:v>26848</c:v>
                </c:pt>
                <c:pt idx="4">
                  <c:v>76491</c:v>
                </c:pt>
                <c:pt idx="5">
                  <c:v>90288</c:v>
                </c:pt>
                <c:pt idx="6">
                  <c:v>83344</c:v>
                </c:pt>
                <c:pt idx="7">
                  <c:v>80738</c:v>
                </c:pt>
                <c:pt idx="8">
                  <c:v>76940</c:v>
                </c:pt>
                <c:pt idx="9">
                  <c:v>59625</c:v>
                </c:pt>
                <c:pt idx="10">
                  <c:v>69676</c:v>
                </c:pt>
                <c:pt idx="11">
                  <c:v>71512</c:v>
                </c:pt>
                <c:pt idx="12">
                  <c:v>63436</c:v>
                </c:pt>
                <c:pt idx="13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C-4BC7-A292-C68502DE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-0.1159154725338466</c:v>
                </c:pt>
                <c:pt idx="1">
                  <c:v>0.89708898114340019</c:v>
                </c:pt>
                <c:pt idx="2">
                  <c:v>0.48934743742550646</c:v>
                </c:pt>
                <c:pt idx="3">
                  <c:v>-0.64900445804081519</c:v>
                </c:pt>
                <c:pt idx="4">
                  <c:v>-0.15281100478468901</c:v>
                </c:pt>
                <c:pt idx="5">
                  <c:v>8.3317335381071222E-2</c:v>
                </c:pt>
                <c:pt idx="6">
                  <c:v>3.2277242438504716E-2</c:v>
                </c:pt>
                <c:pt idx="7">
                  <c:v>4.9363140109176085E-2</c:v>
                </c:pt>
                <c:pt idx="8">
                  <c:v>0.29039832285115308</c:v>
                </c:pt>
                <c:pt idx="9">
                  <c:v>-0.14425340145817789</c:v>
                </c:pt>
                <c:pt idx="10">
                  <c:v>-2.5674012753104325E-2</c:v>
                </c:pt>
                <c:pt idx="11">
                  <c:v>0.12730941421274977</c:v>
                </c:pt>
                <c:pt idx="12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C-4BC7-A292-C68502DE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D-456D-AFD6-25419B62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D-456D-AFD6-25419B62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90-43F6-8DF2-CA4F8D0E33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0-43F6-8DF2-CA4F8D0E334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90-43F6-8DF2-CA4F8D0E334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0-43F6-8DF2-CA4F8D0E334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90-43F6-8DF2-CA4F8D0E33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90-43F6-8DF2-CA4F8D0E334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90-43F6-8DF2-CA4F8D0E33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90-43F6-8DF2-CA4F8D0E33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12">
                  <c:v>26281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90-43F6-8DF2-CA4F8D0E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90-43F6-8DF2-CA4F8D0E33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90-43F6-8DF2-CA4F8D0E33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90-43F6-8DF2-CA4F8D0E33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90-43F6-8DF2-CA4F8D0E33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90-43F6-8DF2-CA4F8D0E33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90-43F6-8DF2-CA4F8D0E33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90-43F6-8DF2-CA4F8D0E33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90-43F6-8DF2-CA4F8D0E33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90-43F6-8DF2-CA4F8D0E33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90-43F6-8DF2-CA4F8D0E33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90-43F6-8DF2-CA4F8D0E33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90-43F6-8DF2-CA4F8D0E33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90-43F6-8DF2-CA4F8D0E334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12">
                  <c:v>8.0855439029405618E-2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90-43F6-8DF2-CA4F8D0E334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12">
                  <c:v>0.13701652678030629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90-43F6-8DF2-CA4F8D0E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3293B0-F031-4443-9AEA-6DE19737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0C76F5-1C05-4E04-A77F-BD3D89A611D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3F5A46-8618-5716-EC01-74F6A8BBD1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11F214-6F48-F4BC-B16C-1F033CFC83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D1A713-35EB-4610-895E-AD0CDF77A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708273-5772-4EA2-881A-FD5EC70A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EBAA020-A9B1-4930-BDD2-036FC53F95D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269A427-C490-F5AB-F136-ADEF478488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BBA96E1-48BB-8738-8C50-99BF1A09F8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31A9EA-6314-41DC-90D7-76D82680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B387A0-85B3-4BF0-858F-DB7DF4DC2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09ACF2-16FE-4C52-BCD5-4A3789DFE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BDBD63B-CBAD-4EEB-BBED-E56382528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0EC4FBC-6B58-4573-AC99-784CB8CF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0,4%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27.022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44,2%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27.022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44,2%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9CADB23-45AE-47B7-B88E-D541B7314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D398FE-89AF-4191-8BB7-2289FE4D3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75A546A-C8CC-4C99-92EE-C61E045B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372E13-514B-4857-A223-D5B3D2F72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43.010 viajeros 
cuota: 70,3%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18.141 viajeros
cuota: 29,7%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640C85-E81E-4D7E-A6FE-F97B3B39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FB8FDF-FC66-4EE5-A5A9-C57D23418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0B42CBC-B1C6-40B8-B718-5964769C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9753AE-2CFC-4784-A3BF-3F47B319D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25.814 viajeros 
cuota: 75,6%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8.315 viajeros
cuota: 24,4%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602B22F-6D24-47EF-90AB-68093698A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1CD37E-E131-46B6-B9E9-5DB4E1C5C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73D97F9-C212-441B-B29E-D97BE026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D01A2B-D41F-4B1A-B70C-5D68617F2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17.196 viajeros 
cuota: 63,6%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9.826 viajeros
cuota: 36,4%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6B047D2-8175-4AC8-BD57-04181146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248A07-A9AF-4473-AFB6-6A080C172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19B1DB7-E86D-4FA5-8F1B-F20EE779A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FF615F-78C1-4033-8F8A-1A2841AC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826CA5-57A4-4927-8D4E-9AA2BC075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ACF4724-B80C-498D-8CEC-16EE6DA80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25BBED-3E00-41BE-AD47-08843C077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9B411B3-9C75-4F39-87E0-9997D03B2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95C77B7-B135-4BB5-91FA-8A88502E8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B99440-1B0D-4A00-80AF-D205389D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C097F5F-C7AD-4204-9F54-D9E501601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55BF98-0393-4495-8748-13B569AFC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D013DBB-FBC2-4655-86B1-E978B81A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A530E1-9291-418B-9078-3E4F7114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4073B3-F9B0-4514-886D-B7395BE13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7D7185-4F01-4834-85AF-21E60D440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95565A-3C00-4302-A5CD-53269444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9E1383-E44A-401A-9C7A-7C7D629D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C08C56-84EC-4DF4-BEDE-F52012BA6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1D9C53-E7BE-4854-BE8C-ADE02E9BE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517366-8D17-4F50-A8E3-D87EB56C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79E4CA-CF03-4A0C-A189-A9CF4CFE9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023378-0636-42E8-8137-E9694B97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91010B-1E87-4FB3-839E-01D8BDB1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ACC055-A405-44EA-954E-2074A71D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24D80E-728D-46DF-B1EF-CA0C940BE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7827D-398C-44D9-A2A6-4F0B22A66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7C03A3-851C-48FA-BD79-FD7EEA6A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E3D608-9E84-499F-A658-71A1E126E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F99B53-0465-4ACA-BE5E-C2803F46E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6E3F3B-4C8D-49EF-8E1E-164CBB35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AF8FB2-AC7E-45C3-960E-A7C2D6F86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598611-7AA3-4038-A238-0CA354732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51A2A6-3D8C-4694-A91F-58EF14F92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E7BBBFE-8E6A-4A3A-9942-C31878AC7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B847D3-E98C-40A9-B3DF-9EAD67B76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725BA8-4418-4C02-8128-925BB2A4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F8BCE9-BC08-465C-98AE-4C68E81C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C1192F-89D5-46A2-9C22-F4782C5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72E176-F084-4F8A-90EF-BFF1445A3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A94F8D-CA10-430E-B025-078EAA6C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4F23AC-43C4-4583-B70F-F3F9AD809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C1AC98-6A91-467D-93AD-3F55B6FE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7ACF4-2217-4520-A31D-B942A097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2DFD33-BA85-41C2-A332-D0A6FFF3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F4B1D7-ADE8-4F25-AF9C-4EE22C34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5FA7157-A2FF-497D-B33F-6A49F2BD4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85F8D2-8209-4341-84A4-2F9AEAA7C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E8ED45-67FE-463B-8B81-7553873FD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039987-D9F2-4262-9118-A2CE10668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6E9C3F-1000-4F85-A387-CD31DC4F0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197F78-9078-46B4-B425-DD9343F9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0FDC836-C041-417D-9C1C-B2956BD45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3FA043C-98E5-4AB5-85B4-94B446C5234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2C803F-28CA-8B77-E2AE-3F034F712F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F6846E8-CA6D-7324-8B4D-B8F0FE3C7C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C14DE7-DE3D-4863-B397-06DD57E9A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0F0C22-0973-44AB-9AF3-144700F3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9DEA5B9-2388-440E-838D-4EF8BA670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F0295-5300-481A-94B2-4BB7D7219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73C858-ED95-4FB6-B035-CCE0B0A1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E37AE0-F9E7-4F94-936D-DED74CD08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FCA93-0304-43C5-ABCE-65E419837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73EC58-F603-4C51-BFEC-5F9676B5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1136B-E1A9-48B2-ADAE-9722C8D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849BB2-49BE-4FCD-A926-122E6EA20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2726FA-EC47-4688-94C1-AF00FAC398B0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9EA715-DAF9-0FE2-269B-B02C5F01FB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2EB54AF-208F-0392-C523-7B113788CE8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43F4AA-385D-480D-B397-A35C8BC7D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CBA298-771D-41D8-8682-60572E52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4842617-CC3C-4AB5-A0EB-0CB214031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E95B9-6FE1-449C-9F45-0B867C5D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F7355D-F19B-4865-B37A-42F716D5A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25A7DB0-8D82-4256-BC17-9F23F7670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6FD205-3531-4143-8A56-959975B64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A207F9-D2B5-4F73-868B-FCC2564FD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766469-896B-4574-9FAC-215F8B1B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3543CD-4EBD-4B74-B942-98292C00094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60E518-575E-7706-F792-4B512B1AD0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0BC0075-5F02-D39B-3BF7-6DBF67C977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1F65E5-2069-499B-AF46-DCFE3259A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EF15DF-05AB-48A0-A228-D204C8A0D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F6F6BC-3EA3-4D53-B82E-7E9E2789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2E7CDB-D505-4101-9738-5AD7112F7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FF4F49B-E23E-4BD6-8B7D-9CF0BC7FE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6E3FD1-D6EB-461F-A364-FFB7487AE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35EC99A-909C-45B0-A23C-3EEE190FF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AD62286-23C7-4AA3-AFF8-28F38FEA1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FCB00AF-5CC1-4A5B-A8FA-D7D7328CD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6BA387E-19F0-42CD-B387-E03473A1F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C011BC5-0A84-4744-A07C-0E577C8A4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9E436D1-615E-463B-BBD8-EBF81DA8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535F78E-6122-40D3-8572-390AD2D6E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933F136-D2C2-416B-9438-A0631A7F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E09448-B356-494C-84BA-EB22B39B9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FB060D-36AE-44D5-B674-7B35FFB1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1D27A9-9126-4E79-B02F-59F6D19B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785B4A-0048-4B10-BAAA-EFB193C6D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85EAD1-D734-49E8-A7AD-CAC67EB9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F47E1C-F09D-48C3-8B14-2AB1635F7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CEDA39-56B5-4C2F-AE49-700E5AC58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D601960-5081-4E2F-9D73-489B206ED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853DB2-9953-4D82-ABA0-1720B1252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6DA039C-C644-42BF-A745-ABAB0FCC5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562EF9-8FF6-40EF-954E-9C378FFEE7E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6B2EA6B-4B38-9718-206D-1FED5E4AFC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AE10EB-0E2F-2800-00B7-FE9B94C93D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5ECAE-0F36-4E9A-9FA6-D39E1BAA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965F65-184C-47CD-9D8A-59A194CF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F3E10B-23ED-4F4C-8C03-831FF741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220871-87C5-47F8-ABBB-686E11076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526CCB-1C1C-4446-AD15-E4A01F63F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8DF569-4363-481A-AACB-BEB72190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CEDDC21-426F-4D25-B2F8-A68C2E3DF45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9D64B8B-0AA6-ECBE-5128-2D282C19D3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DD4F15-5039-AF4D-4E04-EE76288D04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12DCA0-2AA2-4F71-86DC-70AFE236A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01C559-370E-4B17-B027-827D728AA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49160D-49FF-42C6-8BF3-B60ED5D53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0B4390-2A20-4209-8838-8B1DFC0F3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3BF45D-2231-4E0D-BAE0-0C29953B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B8EBC1-5DF5-4452-8B08-62B7075F3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5FEE24-AE00-457C-AD47-F9091B96C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E9E79C2-9A68-402F-967E-642064EE9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E3F1831-E9C3-4A21-BC02-61BC3CCAC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A7C10C5-E0ED-415D-A7F9-8B7D543C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13AC744-1B4C-4F7E-ADF2-4BD265C4E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C3FB3BD-CD7D-44B7-A05B-45084CCA6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774DEA-4784-4F3A-A09D-B31535A92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F60146-342A-46A9-952C-08BEB227B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486B3A9-D705-4F4B-BBDB-C5DF2AEAD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4D50B7-073B-4130-AD05-056A05332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41D366-4BC3-411D-8C20-CE652F31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436BE1-1293-4CEF-A9AA-0F963E72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1C3888-2E74-4824-81AD-A2DE547EF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B433D4-24EB-46DF-95F8-EDA68259E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B11C843-0985-4652-B5A4-6123454E8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553A4A-3E08-4946-A654-3C303322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7AAC89C-60F1-4059-86CE-7D4D45D1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3737818-32F8-4F86-8C59-7AECEE31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175A123-DEC4-4392-BE96-56CEB0259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E5084EB-EA53-4B89-80E2-F8ED3F5DC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299CDF1-8242-4EB3-B1F9-38C0559C9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21DB6E-1069-4955-AECE-F9A4042BF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C17580-8C5C-4232-8C8D-FBBD7CAB2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C6C223F-6CF3-45CB-A22F-6D5C7CE33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67E307-D1D7-412D-A442-B6B945E0C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B67860-C445-4C62-B6CD-A2BDD3840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95B5A3-0591-4BE6-840F-E45D5E2A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B1ECEA-AB9C-4D4E-B2EF-BD9575DC2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EAAE49-C170-4DB3-9B57-3F2F8D3F9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A8753E-BF13-4896-BC58-72D675799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AAA58A9-34E9-4E0D-A464-C332E5372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D6E4AF-2DB7-4976-8990-6CC6B89BB8A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AA1C4F-BECF-C5F2-E30C-9F721695F2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1D40E4-9150-9643-B09B-03C08F9F1A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2EB9DD-EB43-40E8-860F-DA280B73C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16808F8-E057-4D80-8227-A0114810B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E4B6697-AB5B-4F0A-8EFD-5A9798508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A39B8E-A47D-4148-AE99-9672E2B51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ADB20B1-AE23-4737-83FB-33E5D32C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F1DDFC-1EE4-43F8-826C-E813241C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18C23B-F9BA-4985-AE92-85465466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3F2DA-3709-4F7B-8540-541C0FC6C64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93E19EF2-4DCB-4343-A55E-06AFC69C938F}"/>
    <hyperlink ref="B19" location="'Viajeros entr evol mensu TF'!A1" tooltip="Evolución mensual de viajeros entrentrados en Tenerife según lugar de residencia" display="Evolución mensual de viajeros entrados en Tenerife según lugar de residencia" xr:uid="{7B6D8F04-19C6-4593-A2A5-9337C2A9C1A9}"/>
    <hyperlink ref="B14" location="'Establecim aloj islas cat y tip'!A1" tooltip="Establecimientos alojativos Canarias e islas" display="Establecimientos alojativos Canarias e islas" xr:uid="{22AF18CB-CBC2-4679-AAE6-899B29CBBFA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C074AEAC-1EA2-4734-96FB-D1B0E84E868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E4654AE-79F2-486D-B3E6-49706B5235A9}"/>
    <hyperlink ref="B37" location="'Pernoctaciones lugar reside'!A1" tooltip="Pernoctaciones registradas en establecimientos alojativos de Canarias e islas según tipología y categoría" display="'Pernoctaciones lugar reside'!A1" xr:uid="{637B51DE-7C7B-4F3F-86E9-BBBEAC6A81A6}"/>
    <hyperlink ref="B8" location="'Resumen indicadores (aloj)'!A1" tooltip="Resumen indicadores Tenerife" display="'Resumen indicadores (aloj)'!A1" xr:uid="{E4B51AB5-1D48-4A8B-AFB2-7ECB80997745}"/>
    <hyperlink ref="B9" location="'Resumen indicadores municipios '!A1" tooltip="Resumen indicadores municipios Tenerife" display="Resumen indicadores municipios Tenerife" xr:uid="{6AB7DFA3-437F-4324-82CF-9B354DBA8EC4}"/>
    <hyperlink ref="B20" location="'Viajeros entr evol mensu TF cat'!A1" tooltip="Evolución mensual de viajeros entrentrados en Tenerife según lugar de residencia" display="'Viajeros entr evol mensu TF cat'!A1" xr:uid="{59CE54FD-5143-4490-9C81-5B788BD2CCF3}"/>
    <hyperlink ref="B21" location="'Viajeros entr evol anual TF cat'!A1" tooltip="Evolución mensual de viajeros entrentrados en Tenerife según lugar de residencia" display="'Viajeros entr evol anual TF cat'!A1" xr:uid="{AC03B27D-7ADF-4151-9BEC-7B2C319E646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4DC94F5-D5DC-4114-8122-B41AB8E024B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E066914-73BF-40DC-AB41-1F3F9DBB4AF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CDF6716-810B-4471-8E61-4626EAFAB9C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E291DF8-DCE0-4FD1-BBDD-435F1D6B63F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E8855580-6783-49BF-A821-20E0EAD2840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082ADD3-C42F-49BD-9940-05B713EFF4A4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07DBB40-92AB-4F22-AC5B-5B4B7400E21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8323D72-6F5E-4BF0-B8DF-92FD767D278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68D0243-9264-45F5-A8C5-8D144644B2E5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0113429-CF5C-49E6-840C-BC21EE4DBD8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F6E4703-6B3A-496D-99E5-3B1A0345671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EA4CFA3-BBCA-4677-95CA-E8657F8A1F07}"/>
    <hyperlink ref="B35" location="'Pernoctaciones evol mensu TF'!A1" tooltip="Evolución mensual de pernoctaciones en Tenerife según lugar de residencia" display="'Pernoctaciones evol mensu TF'!A1" xr:uid="{3FC8E70D-521D-4B9E-A7AB-AD108723C2BF}"/>
    <hyperlink ref="B36" location="'Pernocta evol mensu TF cat'!A1" tooltip="Evolución mensual de pernoctaciones en Tenerife según lugar de residencia" display="'Pernocta evol mensu TF cat'!A1" xr:uid="{2D6508D5-4C93-474F-9280-8DAC604671B9}"/>
    <hyperlink ref="B38" location="'Pernoctaciones lugar residen ac'!A1" tooltip="Pernoctaciones registradas en establecimientos alojativos de Canarias e islas según tipología y categoría" display="'Pernoctaciones lugar residen ac'!A1" xr:uid="{E7764F5C-20BD-480A-8A4D-D63D17A4AC41}"/>
    <hyperlink ref="B39" location="'Pernoctaciones lugar reside año'!A1" tooltip="Pernoctaciones registradas en establecimientos alojativos de Canarias e islas según tipología y categoría" display="'Pernoctaciones lugar reside año'!A1" xr:uid="{72594997-7666-443C-AB4D-69C1A24B929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33FF866-3EF1-410E-A61C-60325CB47279}"/>
    <hyperlink ref="B41" location="'EM evol menusual lugar resd'!A1" tooltip="Evolución mensual de estancia media en Tenerife según lugar de residencia" display="'EM evol menusual lugar resd'!A1" xr:uid="{D21B82A5-7BF7-4A56-A4F2-5C730B5D5498}"/>
    <hyperlink ref="B42" location="'EM evol mensu TF cat '!A1" tooltip="Evolución mensual de estancia media en Tenerife según lugar de residencia" display="'EM evol mensu TF cat '!A1" xr:uid="{B9920DC3-D727-4CC7-92D9-7EE8C4392E6B}"/>
    <hyperlink ref="B44" location="'tasa de ocupación evol mens'!A1" tooltip="Evolución mensual de estancia media en Tenerife según lugar de residencia" display="'tasa de ocupación evol mens'!A1" xr:uid="{9E00EBEC-7250-4BA1-BC3C-4597EE1A204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A9DC636-1120-4FA7-8BF9-539EDE22B01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703C124-84B9-4FB8-9083-285E50FA3BF8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6804718-B46D-4120-98CB-E3A53C333596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54BA571-8228-4875-90C5-873199EE9A2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360641E-E7A4-48A2-8476-ABD7606586B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D7C45-5F74-45B1-AAAE-0BC0C48DB0F2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L21" si="0">IFERROR(E9/C9-1,"-")</f>
        <v>8.4192760207635331E-3</v>
      </c>
      <c r="G9" s="115">
        <v>8010</v>
      </c>
      <c r="H9" s="116">
        <f t="shared" si="0"/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ref="N9:N17" si="1">IFERROR(M9/K9-1,"-")</f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1"/>
        <v>7.5724298452088279E-2</v>
      </c>
      <c r="O11" s="116">
        <f t="shared" ref="O11:O20" si="2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1"/>
        <v>5.6775405000841772E-3</v>
      </c>
      <c r="O12" s="116">
        <f t="shared" si="2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1"/>
        <v>0.14477605762066403</v>
      </c>
      <c r="O13" s="116">
        <f t="shared" si="2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1"/>
        <v>3.2846316403118747E-2</v>
      </c>
      <c r="O14" s="116">
        <f t="shared" si="2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1"/>
        <v>7.3721527962421263E-2</v>
      </c>
      <c r="O15" s="116">
        <f t="shared" si="2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796046</v>
      </c>
      <c r="N21" s="119">
        <v>6.0362580421722933E-2</v>
      </c>
      <c r="O21" s="119">
        <v>5.5776527836539191E-2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55770</v>
      </c>
      <c r="D31" s="116">
        <v>1.1333756460241151E-2</v>
      </c>
      <c r="E31" s="115">
        <v>60504</v>
      </c>
      <c r="F31" s="116">
        <f t="shared" ref="F31:L43" si="3">IFERROR(E31/C31-1,"-")</f>
        <v>8.4884346422807955E-2</v>
      </c>
      <c r="G31" s="115">
        <v>2072</v>
      </c>
      <c r="H31" s="116">
        <f t="shared" si="3"/>
        <v>-0.96575433029221203</v>
      </c>
      <c r="I31" s="115">
        <v>40098</v>
      </c>
      <c r="J31" s="116">
        <f t="shared" si="3"/>
        <v>18.352316602316602</v>
      </c>
      <c r="K31" s="115">
        <v>63291</v>
      </c>
      <c r="L31" s="116">
        <f t="shared" si="3"/>
        <v>0.57840790064342351</v>
      </c>
      <c r="M31" s="115">
        <v>62071</v>
      </c>
      <c r="N31" s="116">
        <f t="shared" ref="N31:N39" si="4">IFERROR(M31/K31-1,"-")</f>
        <v>-1.9276042407293303E-2</v>
      </c>
      <c r="O31" s="116">
        <f>M31/C31-1</f>
        <v>0.11298188990496683</v>
      </c>
    </row>
    <row r="32" spans="1:16" x14ac:dyDescent="0.25">
      <c r="B32" s="114" t="s">
        <v>73</v>
      </c>
      <c r="C32" s="115">
        <v>56004</v>
      </c>
      <c r="D32" s="116">
        <v>3.2655394317113284E-2</v>
      </c>
      <c r="E32" s="115">
        <v>62555</v>
      </c>
      <c r="F32" s="116">
        <f t="shared" si="3"/>
        <v>0.11697378758660104</v>
      </c>
      <c r="G32" s="115">
        <v>3046</v>
      </c>
      <c r="H32" s="116">
        <f t="shared" si="3"/>
        <v>-0.95130684997202464</v>
      </c>
      <c r="I32" s="115">
        <v>51286</v>
      </c>
      <c r="J32" s="116">
        <f t="shared" si="3"/>
        <v>15.837163493105713</v>
      </c>
      <c r="K32" s="115">
        <v>61780</v>
      </c>
      <c r="L32" s="116">
        <f t="shared" si="3"/>
        <v>0.20461724447217566</v>
      </c>
      <c r="M32" s="115">
        <v>67703</v>
      </c>
      <c r="N32" s="116">
        <f t="shared" si="4"/>
        <v>9.5872450631272255E-2</v>
      </c>
      <c r="O32" s="116">
        <f>IFERROR(M32/C32-1,"-")</f>
        <v>0.20889579315763163</v>
      </c>
    </row>
    <row r="33" spans="2:16" x14ac:dyDescent="0.25">
      <c r="B33" s="114" t="s">
        <v>75</v>
      </c>
      <c r="C33" s="115">
        <v>64313</v>
      </c>
      <c r="D33" s="116">
        <v>3.0343324949134054E-2</v>
      </c>
      <c r="E33" s="115">
        <v>24047</v>
      </c>
      <c r="F33" s="116">
        <f t="shared" si="3"/>
        <v>-0.62609425777059069</v>
      </c>
      <c r="G33" s="115">
        <v>3905</v>
      </c>
      <c r="H33" s="116">
        <f t="shared" si="3"/>
        <v>-0.83760968104129407</v>
      </c>
      <c r="I33" s="115">
        <v>60604</v>
      </c>
      <c r="J33" s="116">
        <f t="shared" si="3"/>
        <v>14.519590268886043</v>
      </c>
      <c r="K33" s="115">
        <v>67669</v>
      </c>
      <c r="L33" s="116">
        <f t="shared" si="3"/>
        <v>0.11657646359976237</v>
      </c>
      <c r="M33" s="115">
        <v>75940</v>
      </c>
      <c r="N33" s="116">
        <f t="shared" si="4"/>
        <v>0.12222731235868722</v>
      </c>
      <c r="O33" s="116">
        <f t="shared" ref="O33:O42" si="5">IFERROR(M33/C33-1,"-")</f>
        <v>0.1807877101052664</v>
      </c>
    </row>
    <row r="34" spans="2:16" x14ac:dyDescent="0.25">
      <c r="B34" s="114" t="s">
        <v>77</v>
      </c>
      <c r="C34" s="115">
        <v>60413</v>
      </c>
      <c r="D34" s="116">
        <v>3.5249160326273232E-2</v>
      </c>
      <c r="E34" s="115">
        <v>0</v>
      </c>
      <c r="F34" s="116">
        <f t="shared" si="3"/>
        <v>-1</v>
      </c>
      <c r="G34" s="115">
        <v>3295</v>
      </c>
      <c r="H34" s="116" t="str">
        <f t="shared" si="3"/>
        <v>-</v>
      </c>
      <c r="I34" s="115">
        <v>66573</v>
      </c>
      <c r="J34" s="116">
        <f t="shared" si="3"/>
        <v>19.204248861911989</v>
      </c>
      <c r="K34" s="115">
        <v>68688</v>
      </c>
      <c r="L34" s="116">
        <f t="shared" si="3"/>
        <v>3.1769636339056273E-2</v>
      </c>
      <c r="M34" s="115">
        <v>67726</v>
      </c>
      <c r="N34" s="116">
        <f t="shared" si="4"/>
        <v>-1.4005357558816711E-2</v>
      </c>
      <c r="O34" s="116">
        <f t="shared" si="5"/>
        <v>0.12105010510982739</v>
      </c>
    </row>
    <row r="35" spans="2:16" x14ac:dyDescent="0.25">
      <c r="B35" s="114" t="s">
        <v>79</v>
      </c>
      <c r="C35" s="115">
        <v>56710</v>
      </c>
      <c r="D35" s="116">
        <v>1.7456985485404752E-2</v>
      </c>
      <c r="E35" s="115">
        <v>0</v>
      </c>
      <c r="F35" s="116">
        <f t="shared" si="3"/>
        <v>-1</v>
      </c>
      <c r="G35" s="115">
        <v>4085</v>
      </c>
      <c r="H35" s="116" t="str">
        <f t="shared" si="3"/>
        <v>-</v>
      </c>
      <c r="I35" s="115">
        <v>59315</v>
      </c>
      <c r="J35" s="116">
        <f t="shared" si="3"/>
        <v>13.520195838433292</v>
      </c>
      <c r="K35" s="115">
        <v>62382</v>
      </c>
      <c r="L35" s="116">
        <f t="shared" si="3"/>
        <v>5.1706988114305075E-2</v>
      </c>
      <c r="M35" s="115">
        <v>68445</v>
      </c>
      <c r="N35" s="116">
        <f t="shared" si="4"/>
        <v>9.7191497547369332E-2</v>
      </c>
      <c r="O35" s="116">
        <f t="shared" si="5"/>
        <v>0.20692999470992768</v>
      </c>
    </row>
    <row r="36" spans="2:16" x14ac:dyDescent="0.25">
      <c r="B36" s="114" t="s">
        <v>81</v>
      </c>
      <c r="C36" s="115">
        <v>61027</v>
      </c>
      <c r="D36" s="116">
        <v>3.0669976862407244E-2</v>
      </c>
      <c r="E36" s="115">
        <v>0</v>
      </c>
      <c r="F36" s="116">
        <f t="shared" si="3"/>
        <v>-1</v>
      </c>
      <c r="G36" s="115">
        <v>7554</v>
      </c>
      <c r="H36" s="116" t="str">
        <f t="shared" si="3"/>
        <v>-</v>
      </c>
      <c r="I36" s="115">
        <v>62022</v>
      </c>
      <c r="J36" s="116">
        <f t="shared" si="3"/>
        <v>7.2104845115170768</v>
      </c>
      <c r="K36" s="115">
        <v>67287</v>
      </c>
      <c r="L36" s="116">
        <f t="shared" si="3"/>
        <v>8.4889232852858765E-2</v>
      </c>
      <c r="M36" s="115">
        <v>70894</v>
      </c>
      <c r="N36" s="116">
        <f t="shared" si="4"/>
        <v>5.3606194361466519E-2</v>
      </c>
      <c r="O36" s="116">
        <f t="shared" si="5"/>
        <v>0.16168253396037824</v>
      </c>
    </row>
    <row r="37" spans="2:16" x14ac:dyDescent="0.25">
      <c r="B37" s="114" t="s">
        <v>83</v>
      </c>
      <c r="C37" s="115">
        <v>62023</v>
      </c>
      <c r="D37" s="116">
        <v>4.8376464224742621E-2</v>
      </c>
      <c r="E37" s="115">
        <v>0</v>
      </c>
      <c r="F37" s="116">
        <f t="shared" si="3"/>
        <v>-1</v>
      </c>
      <c r="G37" s="115">
        <v>18560</v>
      </c>
      <c r="H37" s="116" t="str">
        <f t="shared" si="3"/>
        <v>-</v>
      </c>
      <c r="I37" s="115">
        <v>71116</v>
      </c>
      <c r="J37" s="116">
        <f t="shared" si="3"/>
        <v>2.8316810344827585</v>
      </c>
      <c r="K37" s="115">
        <v>70310</v>
      </c>
      <c r="L37" s="116">
        <f t="shared" si="3"/>
        <v>-1.13335958152877E-2</v>
      </c>
      <c r="M37" s="115">
        <v>76375</v>
      </c>
      <c r="N37" s="116">
        <f t="shared" si="4"/>
        <v>8.6260844830038375E-2</v>
      </c>
      <c r="O37" s="116">
        <f t="shared" si="5"/>
        <v>0.23139802976315238</v>
      </c>
    </row>
    <row r="38" spans="2:16" x14ac:dyDescent="0.25">
      <c r="B38" s="114" t="s">
        <v>85</v>
      </c>
      <c r="C38" s="115">
        <v>64060</v>
      </c>
      <c r="D38" s="116">
        <v>-1.0488268277236257E-2</v>
      </c>
      <c r="E38" s="115">
        <v>14181</v>
      </c>
      <c r="F38" s="116">
        <f t="shared" si="3"/>
        <v>-0.7786294099281923</v>
      </c>
      <c r="G38" s="115">
        <v>28251</v>
      </c>
      <c r="H38" s="116">
        <f t="shared" si="3"/>
        <v>0.99217262534376993</v>
      </c>
      <c r="I38" s="115">
        <v>71571</v>
      </c>
      <c r="J38" s="116">
        <f t="shared" si="3"/>
        <v>1.5333970478921102</v>
      </c>
      <c r="K38" s="115">
        <v>69694</v>
      </c>
      <c r="L38" s="116">
        <f t="shared" si="3"/>
        <v>-2.6225705942350963E-2</v>
      </c>
      <c r="M38" s="115"/>
      <c r="N38" s="116"/>
      <c r="O38" s="116"/>
    </row>
    <row r="39" spans="2:16" x14ac:dyDescent="0.25">
      <c r="B39" s="114" t="s">
        <v>87</v>
      </c>
      <c r="C39" s="115">
        <v>56373</v>
      </c>
      <c r="D39" s="116">
        <v>-1.9514740412209797E-2</v>
      </c>
      <c r="E39" s="115">
        <v>8785</v>
      </c>
      <c r="F39" s="116">
        <f t="shared" si="3"/>
        <v>-0.84416298582654814</v>
      </c>
      <c r="G39" s="115">
        <v>33952</v>
      </c>
      <c r="H39" s="116">
        <f t="shared" si="3"/>
        <v>2.8647694934547525</v>
      </c>
      <c r="I39" s="115">
        <v>64404</v>
      </c>
      <c r="J39" s="116">
        <f t="shared" si="3"/>
        <v>0.89691328934967007</v>
      </c>
      <c r="K39" s="115">
        <v>67208</v>
      </c>
      <c r="L39" s="116">
        <f t="shared" si="3"/>
        <v>4.3537668467797053E-2</v>
      </c>
      <c r="M39" s="115"/>
      <c r="N39" s="116"/>
      <c r="O39" s="116"/>
    </row>
    <row r="40" spans="2:16" x14ac:dyDescent="0.25">
      <c r="B40" s="114" t="s">
        <v>89</v>
      </c>
      <c r="C40" s="115">
        <v>65787</v>
      </c>
      <c r="D40" s="116">
        <v>-2.108424597275782E-3</v>
      </c>
      <c r="E40" s="115">
        <v>9727</v>
      </c>
      <c r="F40" s="116">
        <f t="shared" si="3"/>
        <v>-0.85214404061592719</v>
      </c>
      <c r="G40" s="115">
        <v>54024</v>
      </c>
      <c r="H40" s="116">
        <f t="shared" si="3"/>
        <v>4.5540248792022204</v>
      </c>
      <c r="I40" s="115">
        <v>71237</v>
      </c>
      <c r="J40" s="116">
        <f t="shared" si="3"/>
        <v>0.3186176514141863</v>
      </c>
      <c r="K40" s="115">
        <v>73508</v>
      </c>
      <c r="L40" s="116">
        <f t="shared" si="3"/>
        <v>3.18795008212025E-2</v>
      </c>
      <c r="M40" s="115"/>
      <c r="N40" s="116"/>
      <c r="O40" s="116"/>
    </row>
    <row r="41" spans="2:16" x14ac:dyDescent="0.25">
      <c r="B41" s="114" t="s">
        <v>91</v>
      </c>
      <c r="C41" s="115">
        <v>63841</v>
      </c>
      <c r="D41" s="116">
        <v>0.11318221447253696</v>
      </c>
      <c r="E41" s="115">
        <v>7481</v>
      </c>
      <c r="F41" s="116">
        <f t="shared" si="3"/>
        <v>-0.88281825159380334</v>
      </c>
      <c r="G41" s="115">
        <v>52634</v>
      </c>
      <c r="H41" s="116">
        <f t="shared" si="3"/>
        <v>6.0356904157198237</v>
      </c>
      <c r="I41" s="115">
        <v>65777</v>
      </c>
      <c r="J41" s="116">
        <f t="shared" si="3"/>
        <v>0.24970551354637682</v>
      </c>
      <c r="K41" s="115">
        <v>71022</v>
      </c>
      <c r="L41" s="116">
        <f t="shared" si="3"/>
        <v>7.9739118536874543E-2</v>
      </c>
      <c r="M41" s="115"/>
      <c r="N41" s="116"/>
      <c r="O41" s="116"/>
    </row>
    <row r="42" spans="2:16" x14ac:dyDescent="0.25">
      <c r="B42" s="114" t="s">
        <v>93</v>
      </c>
      <c r="C42" s="115">
        <v>63674</v>
      </c>
      <c r="D42" s="116">
        <v>8.2320545290748059E-2</v>
      </c>
      <c r="E42" s="115">
        <v>8227</v>
      </c>
      <c r="F42" s="116">
        <f t="shared" si="3"/>
        <v>-0.87079498696485225</v>
      </c>
      <c r="G42" s="115">
        <v>45371</v>
      </c>
      <c r="H42" s="116">
        <f t="shared" si="3"/>
        <v>4.5148899963534701</v>
      </c>
      <c r="I42" s="115">
        <v>68554</v>
      </c>
      <c r="J42" s="116">
        <f t="shared" si="3"/>
        <v>0.5109651539529656</v>
      </c>
      <c r="K42" s="115">
        <v>67674</v>
      </c>
      <c r="L42" s="116">
        <f t="shared" si="3"/>
        <v>-1.2836595968141906E-2</v>
      </c>
      <c r="M42" s="115"/>
      <c r="N42" s="116"/>
      <c r="O42" s="116"/>
    </row>
    <row r="43" spans="2:16" ht="15.75" x14ac:dyDescent="0.25">
      <c r="B43" s="117" t="s">
        <v>30</v>
      </c>
      <c r="C43" s="118">
        <v>729995</v>
      </c>
      <c r="D43" s="119">
        <v>3.0188977466931499E-2</v>
      </c>
      <c r="E43" s="118">
        <v>206279</v>
      </c>
      <c r="F43" s="119">
        <f t="shared" si="3"/>
        <v>-0.71742409194583523</v>
      </c>
      <c r="G43" s="118">
        <v>256749</v>
      </c>
      <c r="H43" s="119">
        <f t="shared" si="3"/>
        <v>0.24466862841103554</v>
      </c>
      <c r="I43" s="118">
        <v>752557</v>
      </c>
      <c r="J43" s="119">
        <f t="shared" si="3"/>
        <v>1.9311000237586127</v>
      </c>
      <c r="K43" s="118">
        <v>810513</v>
      </c>
      <c r="L43" s="119">
        <f t="shared" si="3"/>
        <v>7.7012106724141827E-2</v>
      </c>
      <c r="M43" s="118">
        <v>489154</v>
      </c>
      <c r="N43" s="119">
        <v>6.0135628631555305E-2</v>
      </c>
      <c r="O43" s="119">
        <v>0.17511651371738823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41416</v>
      </c>
      <c r="D53" s="116">
        <v>4.3513316032149918E-2</v>
      </c>
      <c r="E53" s="115">
        <v>44788</v>
      </c>
      <c r="F53" s="116">
        <f t="shared" ref="F53:L65" si="6">IFERROR(E53/C53-1,"-")</f>
        <v>8.141780954220601E-2</v>
      </c>
      <c r="G53" s="115">
        <v>1594</v>
      </c>
      <c r="H53" s="116">
        <f t="shared" si="6"/>
        <v>-0.96441010985085296</v>
      </c>
      <c r="I53" s="115">
        <v>32265</v>
      </c>
      <c r="J53" s="116">
        <f t="shared" si="6"/>
        <v>19.241530740276033</v>
      </c>
      <c r="K53" s="115">
        <v>48326</v>
      </c>
      <c r="L53" s="116">
        <f t="shared" si="6"/>
        <v>0.49778397644506422</v>
      </c>
      <c r="M53" s="115">
        <v>49957</v>
      </c>
      <c r="N53" s="116">
        <f t="shared" ref="N53:N64" si="7">IFERROR(M53/K53-1,"-")</f>
        <v>3.374994826801303E-2</v>
      </c>
      <c r="O53" s="116">
        <f>M53/C53-1</f>
        <v>0.20622464747923508</v>
      </c>
    </row>
    <row r="54" spans="1:16" x14ac:dyDescent="0.25">
      <c r="A54" s="1">
        <v>2</v>
      </c>
      <c r="B54" s="114" t="s">
        <v>73</v>
      </c>
      <c r="C54" s="115">
        <v>40123</v>
      </c>
      <c r="D54" s="116">
        <v>2.5796390039372064E-2</v>
      </c>
      <c r="E54" s="115">
        <v>45868</v>
      </c>
      <c r="F54" s="116">
        <f t="shared" si="6"/>
        <v>0.14318470702589536</v>
      </c>
      <c r="G54" s="115">
        <v>2578</v>
      </c>
      <c r="H54" s="116">
        <f t="shared" si="6"/>
        <v>-0.94379523851050839</v>
      </c>
      <c r="I54" s="115">
        <v>39485</v>
      </c>
      <c r="J54" s="116">
        <f t="shared" si="6"/>
        <v>14.316136539953453</v>
      </c>
      <c r="K54" s="115">
        <v>45827</v>
      </c>
      <c r="L54" s="116">
        <f t="shared" si="6"/>
        <v>0.16061795618589336</v>
      </c>
      <c r="M54" s="115">
        <v>50552</v>
      </c>
      <c r="N54" s="116">
        <f t="shared" si="7"/>
        <v>0.1031051563488774</v>
      </c>
      <c r="O54" s="116">
        <f>IFERROR(M54/C54-1,"-")</f>
        <v>0.25992572838521544</v>
      </c>
    </row>
    <row r="55" spans="1:16" x14ac:dyDescent="0.25">
      <c r="A55" s="1">
        <v>3</v>
      </c>
      <c r="B55" s="114" t="s">
        <v>75</v>
      </c>
      <c r="C55" s="115">
        <v>46468</v>
      </c>
      <c r="D55" s="116">
        <v>5.0527886419641455E-2</v>
      </c>
      <c r="E55" s="115">
        <v>16834</v>
      </c>
      <c r="F55" s="116">
        <f t="shared" si="6"/>
        <v>-0.63772918998020145</v>
      </c>
      <c r="G55" s="115">
        <v>3374</v>
      </c>
      <c r="H55" s="116">
        <f t="shared" si="6"/>
        <v>-0.79957229416656772</v>
      </c>
      <c r="I55" s="115">
        <v>44785</v>
      </c>
      <c r="J55" s="116">
        <f t="shared" si="6"/>
        <v>12.273562537048015</v>
      </c>
      <c r="K55" s="115">
        <v>48639</v>
      </c>
      <c r="L55" s="116">
        <f t="shared" si="6"/>
        <v>8.6055598972870406E-2</v>
      </c>
      <c r="M55" s="115">
        <v>55860</v>
      </c>
      <c r="N55" s="116">
        <f t="shared" si="7"/>
        <v>0.14846111145377172</v>
      </c>
      <c r="O55" s="116">
        <f t="shared" ref="O55:O64" si="8">IFERROR(M55/C55-1,"-")</f>
        <v>0.20211758629594567</v>
      </c>
    </row>
    <row r="56" spans="1:16" x14ac:dyDescent="0.25">
      <c r="A56" s="1">
        <v>4</v>
      </c>
      <c r="B56" s="114" t="s">
        <v>77</v>
      </c>
      <c r="C56" s="115">
        <v>46582</v>
      </c>
      <c r="D56" s="116">
        <v>0.10370809145835791</v>
      </c>
      <c r="E56" s="115">
        <v>0</v>
      </c>
      <c r="F56" s="116">
        <f t="shared" si="6"/>
        <v>-1</v>
      </c>
      <c r="G56" s="115">
        <v>2613</v>
      </c>
      <c r="H56" s="116" t="str">
        <f t="shared" si="6"/>
        <v>-</v>
      </c>
      <c r="I56" s="115">
        <v>48283</v>
      </c>
      <c r="J56" s="116">
        <f t="shared" si="6"/>
        <v>17.477994642173748</v>
      </c>
      <c r="K56" s="115">
        <v>50475</v>
      </c>
      <c r="L56" s="116">
        <f t="shared" si="6"/>
        <v>4.5399001719031551E-2</v>
      </c>
      <c r="M56" s="115">
        <v>50481</v>
      </c>
      <c r="N56" s="116">
        <f t="shared" si="7"/>
        <v>1.188707280832535E-4</v>
      </c>
      <c r="O56" s="116">
        <f t="shared" si="8"/>
        <v>8.3701859087200958E-2</v>
      </c>
    </row>
    <row r="57" spans="1:16" x14ac:dyDescent="0.25">
      <c r="A57" s="1">
        <v>5</v>
      </c>
      <c r="B57" s="114" t="s">
        <v>79</v>
      </c>
      <c r="C57" s="115">
        <v>43259</v>
      </c>
      <c r="D57" s="116">
        <v>7.5051566887845089E-2</v>
      </c>
      <c r="E57" s="115">
        <v>0</v>
      </c>
      <c r="F57" s="116">
        <f t="shared" si="6"/>
        <v>-1</v>
      </c>
      <c r="G57" s="115">
        <v>3475</v>
      </c>
      <c r="H57" s="116" t="str">
        <f t="shared" si="6"/>
        <v>-</v>
      </c>
      <c r="I57" s="115">
        <v>46145</v>
      </c>
      <c r="J57" s="116">
        <f t="shared" si="6"/>
        <v>12.279136690647482</v>
      </c>
      <c r="K57" s="115">
        <v>48589</v>
      </c>
      <c r="L57" s="116">
        <f t="shared" si="6"/>
        <v>5.2963484667894578E-2</v>
      </c>
      <c r="M57" s="115">
        <v>52392</v>
      </c>
      <c r="N57" s="116">
        <f t="shared" si="7"/>
        <v>7.8268743954392983E-2</v>
      </c>
      <c r="O57" s="116">
        <f t="shared" si="8"/>
        <v>0.21112369680297749</v>
      </c>
    </row>
    <row r="58" spans="1:16" x14ac:dyDescent="0.25">
      <c r="A58" s="1">
        <v>6</v>
      </c>
      <c r="B58" s="114" t="s">
        <v>81</v>
      </c>
      <c r="C58" s="115">
        <v>46381</v>
      </c>
      <c r="D58" s="116">
        <v>8.7760031895682378E-2</v>
      </c>
      <c r="E58" s="115">
        <v>0</v>
      </c>
      <c r="F58" s="116">
        <f t="shared" si="6"/>
        <v>-1</v>
      </c>
      <c r="G58" s="115">
        <v>5683</v>
      </c>
      <c r="H58" s="116" t="str">
        <f t="shared" si="6"/>
        <v>-</v>
      </c>
      <c r="I58" s="115">
        <v>46624</v>
      </c>
      <c r="J58" s="116">
        <f t="shared" si="6"/>
        <v>7.2041175435509412</v>
      </c>
      <c r="K58" s="115">
        <v>50600</v>
      </c>
      <c r="L58" s="116">
        <f t="shared" si="6"/>
        <v>8.5277968428277173E-2</v>
      </c>
      <c r="M58" s="115">
        <v>52676</v>
      </c>
      <c r="N58" s="116">
        <f t="shared" si="7"/>
        <v>4.1027667984189664E-2</v>
      </c>
      <c r="O58" s="116">
        <f t="shared" si="8"/>
        <v>0.135723679955154</v>
      </c>
    </row>
    <row r="59" spans="1:16" x14ac:dyDescent="0.25">
      <c r="A59" s="1">
        <v>7</v>
      </c>
      <c r="B59" s="114" t="s">
        <v>83</v>
      </c>
      <c r="C59" s="115">
        <v>48897</v>
      </c>
      <c r="D59" s="116">
        <v>0.18549677544489152</v>
      </c>
      <c r="E59" s="115">
        <v>0</v>
      </c>
      <c r="F59" s="116">
        <f t="shared" si="6"/>
        <v>-1</v>
      </c>
      <c r="G59" s="115">
        <v>15934</v>
      </c>
      <c r="H59" s="116" t="str">
        <f t="shared" si="6"/>
        <v>-</v>
      </c>
      <c r="I59" s="115">
        <v>54466</v>
      </c>
      <c r="J59" s="116">
        <f t="shared" si="6"/>
        <v>2.4182251788628091</v>
      </c>
      <c r="K59" s="115">
        <v>53655</v>
      </c>
      <c r="L59" s="116">
        <f t="shared" si="6"/>
        <v>-1.4890023133698138E-2</v>
      </c>
      <c r="M59" s="115">
        <v>57122</v>
      </c>
      <c r="N59" s="116">
        <f t="shared" si="7"/>
        <v>6.46165315441245E-2</v>
      </c>
      <c r="O59" s="116">
        <f t="shared" si="8"/>
        <v>0.16821072867456088</v>
      </c>
    </row>
    <row r="60" spans="1:16" x14ac:dyDescent="0.25">
      <c r="A60" s="1">
        <v>8</v>
      </c>
      <c r="B60" s="114" t="s">
        <v>85</v>
      </c>
      <c r="C60" s="115">
        <v>50189</v>
      </c>
      <c r="D60" s="116">
        <v>8.1542937183493258E-2</v>
      </c>
      <c r="E60" s="115">
        <v>10075</v>
      </c>
      <c r="F60" s="116">
        <f t="shared" si="6"/>
        <v>-0.79925880172946262</v>
      </c>
      <c r="G60" s="115">
        <v>22858</v>
      </c>
      <c r="H60" s="116">
        <f t="shared" si="6"/>
        <v>1.2687841191066997</v>
      </c>
      <c r="I60" s="115">
        <v>54395</v>
      </c>
      <c r="J60" s="116">
        <f t="shared" si="6"/>
        <v>1.379692011549567</v>
      </c>
      <c r="K60" s="115">
        <v>55335</v>
      </c>
      <c r="L60" s="116">
        <f t="shared" si="6"/>
        <v>1.7281000091920129E-2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44069</v>
      </c>
      <c r="D61" s="116">
        <v>6.5266262176992385E-2</v>
      </c>
      <c r="E61" s="115">
        <v>6466</v>
      </c>
      <c r="F61" s="116">
        <f t="shared" si="6"/>
        <v>-0.85327554516780502</v>
      </c>
      <c r="G61" s="115">
        <v>28209</v>
      </c>
      <c r="H61" s="116">
        <f t="shared" si="6"/>
        <v>3.3626662542530159</v>
      </c>
      <c r="I61" s="115">
        <v>49072</v>
      </c>
      <c r="J61" s="116">
        <f t="shared" si="6"/>
        <v>0.73958665674075652</v>
      </c>
      <c r="K61" s="115">
        <v>51415</v>
      </c>
      <c r="L61" s="116">
        <f t="shared" si="6"/>
        <v>4.7746168894685415E-2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50834</v>
      </c>
      <c r="D62" s="116">
        <v>5.1679907315458351E-2</v>
      </c>
      <c r="E62" s="115">
        <v>8213</v>
      </c>
      <c r="F62" s="116">
        <f t="shared" si="6"/>
        <v>-0.83843490577172752</v>
      </c>
      <c r="G62" s="115">
        <v>43604</v>
      </c>
      <c r="H62" s="116">
        <f t="shared" si="6"/>
        <v>4.3091440399366858</v>
      </c>
      <c r="I62" s="115">
        <v>54881</v>
      </c>
      <c r="J62" s="116">
        <f t="shared" si="6"/>
        <v>0.25862306210439412</v>
      </c>
      <c r="K62" s="115">
        <v>55616</v>
      </c>
      <c r="L62" s="116">
        <f t="shared" si="6"/>
        <v>1.3392613108361706E-2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47158</v>
      </c>
      <c r="D63" s="116">
        <v>0.15213407930419476</v>
      </c>
      <c r="E63" s="115">
        <v>5716</v>
      </c>
      <c r="F63" s="116">
        <f t="shared" si="6"/>
        <v>-0.87879044912846171</v>
      </c>
      <c r="G63" s="115">
        <v>40382</v>
      </c>
      <c r="H63" s="116">
        <f t="shared" si="6"/>
        <v>6.0647305808257519</v>
      </c>
      <c r="I63" s="115">
        <v>50351</v>
      </c>
      <c r="J63" s="116">
        <f t="shared" si="6"/>
        <v>0.24686741617552377</v>
      </c>
      <c r="K63" s="115">
        <v>49722</v>
      </c>
      <c r="L63" s="116">
        <f t="shared" si="6"/>
        <v>-1.2492304025739309E-2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46919</v>
      </c>
      <c r="D64" s="116">
        <v>7.1258961596419867E-2</v>
      </c>
      <c r="E64" s="115">
        <v>6600</v>
      </c>
      <c r="F64" s="116">
        <f t="shared" si="6"/>
        <v>-0.85933204032481514</v>
      </c>
      <c r="G64" s="115">
        <v>35773</v>
      </c>
      <c r="H64" s="116">
        <f t="shared" si="6"/>
        <v>4.4201515151515149</v>
      </c>
      <c r="I64" s="115">
        <v>52615</v>
      </c>
      <c r="J64" s="116">
        <f t="shared" si="6"/>
        <v>0.47080200150951845</v>
      </c>
      <c r="K64" s="115">
        <v>51027</v>
      </c>
      <c r="L64" s="116">
        <f t="shared" si="6"/>
        <v>-3.0181507174760092E-2</v>
      </c>
      <c r="M64" s="115"/>
      <c r="N64" s="116"/>
      <c r="O64" s="116"/>
    </row>
    <row r="65" spans="1:16" ht="15.75" x14ac:dyDescent="0.25">
      <c r="B65" s="117" t="s">
        <v>30</v>
      </c>
      <c r="C65" s="118">
        <v>552295</v>
      </c>
      <c r="D65" s="119">
        <v>8.2498373199739738E-2</v>
      </c>
      <c r="E65" s="118">
        <v>151994</v>
      </c>
      <c r="F65" s="119">
        <f t="shared" si="6"/>
        <v>-0.72479562552621335</v>
      </c>
      <c r="G65" s="118">
        <v>206077</v>
      </c>
      <c r="H65" s="119">
        <f t="shared" si="6"/>
        <v>0.35582325618116495</v>
      </c>
      <c r="I65" s="118">
        <v>573367</v>
      </c>
      <c r="J65" s="119">
        <f t="shared" si="6"/>
        <v>1.7822949674150923</v>
      </c>
      <c r="K65" s="118">
        <v>609226</v>
      </c>
      <c r="L65" s="119">
        <f t="shared" si="6"/>
        <v>6.254109497058602E-2</v>
      </c>
      <c r="M65" s="118">
        <v>369040</v>
      </c>
      <c r="N65" s="119">
        <v>6.6247533305789252E-2</v>
      </c>
      <c r="O65" s="119">
        <v>0.17856709439650498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14354</v>
      </c>
      <c r="D75" s="116">
        <v>-7.1299171842650111E-2</v>
      </c>
      <c r="E75" s="115">
        <v>15716</v>
      </c>
      <c r="F75" s="116">
        <f t="shared" ref="F75:L87" si="9">IFERROR(E75/C75-1,"-")</f>
        <v>9.4886442803399751E-2</v>
      </c>
      <c r="G75" s="115">
        <v>478</v>
      </c>
      <c r="H75" s="116">
        <f t="shared" si="9"/>
        <v>-0.96958513616696362</v>
      </c>
      <c r="I75" s="115">
        <v>7833</v>
      </c>
      <c r="J75" s="116">
        <f t="shared" si="9"/>
        <v>15.38702928870293</v>
      </c>
      <c r="K75" s="115">
        <v>14965</v>
      </c>
      <c r="L75" s="116">
        <f t="shared" si="9"/>
        <v>0.91050683007787558</v>
      </c>
      <c r="M75" s="115">
        <v>12114</v>
      </c>
      <c r="N75" s="116">
        <f t="shared" ref="N75:N86" si="10">IFERROR(M75/K75-1,"-")</f>
        <v>-0.19051119278316075</v>
      </c>
      <c r="O75" s="116">
        <f>M75/C75-1</f>
        <v>-0.15605406158562074</v>
      </c>
    </row>
    <row r="76" spans="1:16" x14ac:dyDescent="0.25">
      <c r="A76" s="1">
        <v>2</v>
      </c>
      <c r="B76" s="114" t="s">
        <v>73</v>
      </c>
      <c r="C76" s="115">
        <v>15881</v>
      </c>
      <c r="D76" s="116">
        <v>5.0400158740657508E-2</v>
      </c>
      <c r="E76" s="115">
        <v>16687</v>
      </c>
      <c r="F76" s="116">
        <f t="shared" si="9"/>
        <v>5.0752471506832153E-2</v>
      </c>
      <c r="G76" s="115">
        <v>468</v>
      </c>
      <c r="H76" s="116">
        <f t="shared" si="9"/>
        <v>-0.97195421585665487</v>
      </c>
      <c r="I76" s="115">
        <v>11801</v>
      </c>
      <c r="J76" s="116">
        <f t="shared" si="9"/>
        <v>24.215811965811966</v>
      </c>
      <c r="K76" s="115">
        <v>15953</v>
      </c>
      <c r="L76" s="116">
        <f t="shared" si="9"/>
        <v>0.35183459028895858</v>
      </c>
      <c r="M76" s="115">
        <v>17151</v>
      </c>
      <c r="N76" s="116">
        <f t="shared" si="10"/>
        <v>7.5095593305334329E-2</v>
      </c>
      <c r="O76" s="116">
        <f>IFERROR(M76/C76-1,"-")</f>
        <v>7.9969775203072802E-2</v>
      </c>
    </row>
    <row r="77" spans="1:16" x14ac:dyDescent="0.25">
      <c r="A77" s="1">
        <v>3</v>
      </c>
      <c r="B77" s="114" t="s">
        <v>75</v>
      </c>
      <c r="C77" s="115">
        <v>17845</v>
      </c>
      <c r="D77" s="116">
        <v>-1.8750687341911321E-2</v>
      </c>
      <c r="E77" s="115">
        <v>7213</v>
      </c>
      <c r="F77" s="116">
        <f t="shared" si="9"/>
        <v>-0.59579714205659851</v>
      </c>
      <c r="G77" s="115">
        <v>531</v>
      </c>
      <c r="H77" s="116">
        <f t="shared" si="9"/>
        <v>-0.92638291972826836</v>
      </c>
      <c r="I77" s="115">
        <v>15819</v>
      </c>
      <c r="J77" s="116">
        <f t="shared" si="9"/>
        <v>28.790960451977401</v>
      </c>
      <c r="K77" s="115">
        <v>19030</v>
      </c>
      <c r="L77" s="116">
        <f t="shared" si="9"/>
        <v>0.20298375371388833</v>
      </c>
      <c r="M77" s="115">
        <v>20080</v>
      </c>
      <c r="N77" s="116">
        <f t="shared" si="10"/>
        <v>5.5176037834997471E-2</v>
      </c>
      <c r="O77" s="116">
        <f t="shared" ref="O77:O86" si="11">IFERROR(M77/C77-1,"-")</f>
        <v>0.12524516671336516</v>
      </c>
    </row>
    <row r="78" spans="1:16" x14ac:dyDescent="0.25">
      <c r="A78" s="1">
        <v>4</v>
      </c>
      <c r="B78" s="114" t="s">
        <v>77</v>
      </c>
      <c r="C78" s="115">
        <v>13831</v>
      </c>
      <c r="D78" s="116">
        <v>-0.14364435638660145</v>
      </c>
      <c r="E78" s="115">
        <v>0</v>
      </c>
      <c r="F78" s="116">
        <f t="shared" si="9"/>
        <v>-1</v>
      </c>
      <c r="G78" s="115">
        <v>682</v>
      </c>
      <c r="H78" s="116" t="str">
        <f t="shared" si="9"/>
        <v>-</v>
      </c>
      <c r="I78" s="115">
        <v>18290</v>
      </c>
      <c r="J78" s="116">
        <f t="shared" si="9"/>
        <v>25.818181818181817</v>
      </c>
      <c r="K78" s="115">
        <v>18213</v>
      </c>
      <c r="L78" s="116">
        <f t="shared" si="9"/>
        <v>-4.2099507927829682E-3</v>
      </c>
      <c r="M78" s="115">
        <v>17245</v>
      </c>
      <c r="N78" s="116">
        <f t="shared" si="10"/>
        <v>-5.3148849722725489E-2</v>
      </c>
      <c r="O78" s="116">
        <f t="shared" si="11"/>
        <v>0.2468368158484564</v>
      </c>
    </row>
    <row r="79" spans="1:16" x14ac:dyDescent="0.25">
      <c r="A79" s="1">
        <v>5</v>
      </c>
      <c r="B79" s="114" t="s">
        <v>79</v>
      </c>
      <c r="C79" s="115">
        <v>13451</v>
      </c>
      <c r="D79" s="116">
        <v>-0.13208155891082718</v>
      </c>
      <c r="E79" s="115">
        <v>0</v>
      </c>
      <c r="F79" s="116">
        <f t="shared" si="9"/>
        <v>-1</v>
      </c>
      <c r="G79" s="115">
        <v>610</v>
      </c>
      <c r="H79" s="116" t="str">
        <f t="shared" si="9"/>
        <v>-</v>
      </c>
      <c r="I79" s="115">
        <v>13170</v>
      </c>
      <c r="J79" s="116">
        <f t="shared" si="9"/>
        <v>20.590163934426229</v>
      </c>
      <c r="K79" s="115">
        <v>13793</v>
      </c>
      <c r="L79" s="116">
        <f t="shared" si="9"/>
        <v>4.7304479878511829E-2</v>
      </c>
      <c r="M79" s="115">
        <v>16053</v>
      </c>
      <c r="N79" s="116">
        <f t="shared" si="10"/>
        <v>0.16385122888421666</v>
      </c>
      <c r="O79" s="116">
        <f t="shared" si="11"/>
        <v>0.19344286670136057</v>
      </c>
    </row>
    <row r="80" spans="1:16" x14ac:dyDescent="0.25">
      <c r="A80" s="1">
        <v>6</v>
      </c>
      <c r="B80" s="114" t="s">
        <v>81</v>
      </c>
      <c r="C80" s="115">
        <v>14646</v>
      </c>
      <c r="D80" s="116">
        <v>-0.11622013034033307</v>
      </c>
      <c r="E80" s="115">
        <v>0</v>
      </c>
      <c r="F80" s="116">
        <f t="shared" si="9"/>
        <v>-1</v>
      </c>
      <c r="G80" s="115">
        <v>1871</v>
      </c>
      <c r="H80" s="116" t="str">
        <f t="shared" si="9"/>
        <v>-</v>
      </c>
      <c r="I80" s="115">
        <v>15398</v>
      </c>
      <c r="J80" s="116">
        <f t="shared" si="9"/>
        <v>7.2298236237306259</v>
      </c>
      <c r="K80" s="115">
        <v>16687</v>
      </c>
      <c r="L80" s="116">
        <f t="shared" si="9"/>
        <v>8.3712170411741837E-2</v>
      </c>
      <c r="M80" s="115">
        <v>18218</v>
      </c>
      <c r="N80" s="116">
        <f t="shared" si="10"/>
        <v>9.1748067357823482E-2</v>
      </c>
      <c r="O80" s="116">
        <f t="shared" si="11"/>
        <v>0.24388911648231604</v>
      </c>
    </row>
    <row r="81" spans="1:16" x14ac:dyDescent="0.25">
      <c r="A81" s="1">
        <v>7</v>
      </c>
      <c r="B81" s="114" t="s">
        <v>83</v>
      </c>
      <c r="C81" s="115">
        <v>13126</v>
      </c>
      <c r="D81" s="116">
        <v>-0.26731789003628248</v>
      </c>
      <c r="E81" s="115">
        <v>0</v>
      </c>
      <c r="F81" s="116">
        <f t="shared" si="9"/>
        <v>-1</v>
      </c>
      <c r="G81" s="115">
        <v>2626</v>
      </c>
      <c r="H81" s="116" t="str">
        <f t="shared" si="9"/>
        <v>-</v>
      </c>
      <c r="I81" s="115">
        <v>16650</v>
      </c>
      <c r="J81" s="116">
        <f t="shared" si="9"/>
        <v>5.3404417364813401</v>
      </c>
      <c r="K81" s="115">
        <v>16655</v>
      </c>
      <c r="L81" s="116">
        <f t="shared" si="9"/>
        <v>3.0030030030037125E-4</v>
      </c>
      <c r="M81" s="115">
        <v>19253</v>
      </c>
      <c r="N81" s="116">
        <f t="shared" si="10"/>
        <v>0.15598919243470433</v>
      </c>
      <c r="O81" s="116">
        <f t="shared" si="11"/>
        <v>0.46678348316318763</v>
      </c>
    </row>
    <row r="82" spans="1:16" x14ac:dyDescent="0.25">
      <c r="A82" s="1">
        <v>8</v>
      </c>
      <c r="B82" s="114" t="s">
        <v>85</v>
      </c>
      <c r="C82" s="115">
        <v>13871</v>
      </c>
      <c r="D82" s="116">
        <v>-0.24342751172684629</v>
      </c>
      <c r="E82" s="115">
        <v>4106</v>
      </c>
      <c r="F82" s="116">
        <f t="shared" si="9"/>
        <v>-0.70398673491456998</v>
      </c>
      <c r="G82" s="115">
        <v>5393</v>
      </c>
      <c r="H82" s="116">
        <f t="shared" si="9"/>
        <v>0.31344374086702387</v>
      </c>
      <c r="I82" s="115">
        <v>17176</v>
      </c>
      <c r="J82" s="116">
        <f t="shared" si="9"/>
        <v>2.184869274986093</v>
      </c>
      <c r="K82" s="115">
        <v>14359</v>
      </c>
      <c r="L82" s="116">
        <f t="shared" si="9"/>
        <v>-0.16400791802515136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12304</v>
      </c>
      <c r="D83" s="116">
        <v>-0.23700855760883044</v>
      </c>
      <c r="E83" s="115">
        <v>2319</v>
      </c>
      <c r="F83" s="116">
        <f t="shared" si="9"/>
        <v>-0.8115247074122236</v>
      </c>
      <c r="G83" s="115">
        <v>5743</v>
      </c>
      <c r="H83" s="116">
        <f t="shared" si="9"/>
        <v>1.4764984907287624</v>
      </c>
      <c r="I83" s="115">
        <v>15332</v>
      </c>
      <c r="J83" s="116">
        <f t="shared" si="9"/>
        <v>1.6696848337106043</v>
      </c>
      <c r="K83" s="115">
        <v>15793</v>
      </c>
      <c r="L83" s="116">
        <f t="shared" si="9"/>
        <v>3.0067831985389981E-2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14953</v>
      </c>
      <c r="D84" s="116">
        <v>-0.14991472427515629</v>
      </c>
      <c r="E84" s="115">
        <v>1514</v>
      </c>
      <c r="F84" s="116">
        <f t="shared" si="9"/>
        <v>-0.89874941483314386</v>
      </c>
      <c r="G84" s="115">
        <v>10420</v>
      </c>
      <c r="H84" s="116">
        <f t="shared" si="9"/>
        <v>5.8824306472919421</v>
      </c>
      <c r="I84" s="115">
        <v>16356</v>
      </c>
      <c r="J84" s="116">
        <f t="shared" si="9"/>
        <v>0.56967370441458742</v>
      </c>
      <c r="K84" s="115">
        <v>17892</v>
      </c>
      <c r="L84" s="116">
        <f t="shared" si="9"/>
        <v>9.3910491562729348E-2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16683</v>
      </c>
      <c r="D85" s="116">
        <v>1.6078932943541124E-2</v>
      </c>
      <c r="E85" s="115">
        <v>1765</v>
      </c>
      <c r="F85" s="116">
        <f t="shared" si="9"/>
        <v>-0.89420368039321463</v>
      </c>
      <c r="G85" s="115">
        <v>12252</v>
      </c>
      <c r="H85" s="116">
        <f t="shared" si="9"/>
        <v>5.9416430594900849</v>
      </c>
      <c r="I85" s="115">
        <v>15426</v>
      </c>
      <c r="J85" s="116">
        <f t="shared" si="9"/>
        <v>0.25905974534769838</v>
      </c>
      <c r="K85" s="115">
        <v>21300</v>
      </c>
      <c r="L85" s="116">
        <f t="shared" si="9"/>
        <v>0.38078568650330613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16755</v>
      </c>
      <c r="D86" s="116">
        <v>0.11454799441229291</v>
      </c>
      <c r="E86" s="115">
        <v>1627</v>
      </c>
      <c r="F86" s="116">
        <f t="shared" si="9"/>
        <v>-0.90289465831095195</v>
      </c>
      <c r="G86" s="115">
        <v>9598</v>
      </c>
      <c r="H86" s="116">
        <f t="shared" si="9"/>
        <v>4.8992009834050396</v>
      </c>
      <c r="I86" s="115">
        <v>15939</v>
      </c>
      <c r="J86" s="116">
        <f t="shared" si="9"/>
        <v>0.66065847051469051</v>
      </c>
      <c r="K86" s="115">
        <v>16647</v>
      </c>
      <c r="L86" s="116">
        <f t="shared" si="9"/>
        <v>4.4419348767174904E-2</v>
      </c>
      <c r="M86" s="115"/>
      <c r="N86" s="116"/>
      <c r="O86" s="116"/>
    </row>
    <row r="87" spans="1:16" ht="15.75" x14ac:dyDescent="0.25">
      <c r="B87" s="117" t="s">
        <v>30</v>
      </c>
      <c r="C87" s="118">
        <v>177700</v>
      </c>
      <c r="D87" s="119">
        <v>-0.10433016295445041</v>
      </c>
      <c r="E87" s="118">
        <v>54285</v>
      </c>
      <c r="F87" s="119">
        <f t="shared" si="9"/>
        <v>-0.69451322453573439</v>
      </c>
      <c r="G87" s="118">
        <v>50672</v>
      </c>
      <c r="H87" s="119">
        <f t="shared" si="9"/>
        <v>-6.6556138896564421E-2</v>
      </c>
      <c r="I87" s="118">
        <v>179190</v>
      </c>
      <c r="J87" s="119">
        <f t="shared" si="9"/>
        <v>2.536272497631828</v>
      </c>
      <c r="K87" s="118">
        <v>201287</v>
      </c>
      <c r="L87" s="119">
        <f t="shared" si="9"/>
        <v>0.12331603326078455</v>
      </c>
      <c r="M87" s="118">
        <v>120114</v>
      </c>
      <c r="N87" s="119">
        <v>4.1788093255620273E-2</v>
      </c>
      <c r="O87" s="119">
        <v>0.16464017685729249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46139</v>
      </c>
      <c r="D97" s="116">
        <v>-1.0763062541540691E-2</v>
      </c>
      <c r="E97" s="115">
        <v>42263</v>
      </c>
      <c r="F97" s="116">
        <f t="shared" ref="F97:L109" si="12">IFERROR(E97/C97-1,"-")</f>
        <v>-8.4007022258826614E-2</v>
      </c>
      <c r="G97" s="115">
        <v>5938</v>
      </c>
      <c r="H97" s="116">
        <f t="shared" si="12"/>
        <v>-0.85949885242410617</v>
      </c>
      <c r="I97" s="115">
        <v>32894</v>
      </c>
      <c r="J97" s="116">
        <f t="shared" si="12"/>
        <v>4.539575614685079</v>
      </c>
      <c r="K97" s="115">
        <v>38836</v>
      </c>
      <c r="L97" s="116">
        <f t="shared" si="12"/>
        <v>0.18064084635495825</v>
      </c>
      <c r="M97" s="115">
        <v>40090</v>
      </c>
      <c r="N97" s="116">
        <f t="shared" ref="N97:N108" si="13">IFERROR(M97/K97-1,"-")</f>
        <v>3.2289628180039109E-2</v>
      </c>
      <c r="O97" s="116">
        <f>M97/C97-1</f>
        <v>-0.13110383840135242</v>
      </c>
    </row>
    <row r="98" spans="2:15" x14ac:dyDescent="0.25">
      <c r="B98" s="114" t="s">
        <v>73</v>
      </c>
      <c r="C98" s="115">
        <v>43997</v>
      </c>
      <c r="D98" s="116">
        <v>-7.9594137542277066E-3</v>
      </c>
      <c r="E98" s="115">
        <v>42755</v>
      </c>
      <c r="F98" s="116">
        <f t="shared" si="12"/>
        <v>-2.8229197445280407E-2</v>
      </c>
      <c r="G98" s="115">
        <v>7085</v>
      </c>
      <c r="H98" s="116">
        <f t="shared" si="12"/>
        <v>-0.83428838732312016</v>
      </c>
      <c r="I98" s="115">
        <v>36818</v>
      </c>
      <c r="J98" s="116">
        <f t="shared" si="12"/>
        <v>4.1966125617501762</v>
      </c>
      <c r="K98" s="115">
        <v>40393</v>
      </c>
      <c r="L98" s="116">
        <f t="shared" si="12"/>
        <v>9.7099244934542916E-2</v>
      </c>
      <c r="M98" s="115">
        <v>44543</v>
      </c>
      <c r="N98" s="116">
        <f t="shared" si="13"/>
        <v>0.10274057386180768</v>
      </c>
      <c r="O98" s="116">
        <f>IFERROR(M98/C98-1,"-")</f>
        <v>1.2409937041161889E-2</v>
      </c>
    </row>
    <row r="99" spans="2:15" x14ac:dyDescent="0.25">
      <c r="B99" s="114" t="s">
        <v>75</v>
      </c>
      <c r="C99" s="115">
        <v>54946</v>
      </c>
      <c r="D99" s="116">
        <v>1.368902664010041E-2</v>
      </c>
      <c r="E99" s="115">
        <v>17153</v>
      </c>
      <c r="F99" s="116">
        <f t="shared" si="12"/>
        <v>-0.68782076948276494</v>
      </c>
      <c r="G99" s="115">
        <v>9002</v>
      </c>
      <c r="H99" s="116">
        <f t="shared" si="12"/>
        <v>-0.47519384364251149</v>
      </c>
      <c r="I99" s="115">
        <v>44056</v>
      </c>
      <c r="J99" s="116">
        <f t="shared" si="12"/>
        <v>3.8940235503221503</v>
      </c>
      <c r="K99" s="115">
        <v>46614</v>
      </c>
      <c r="L99" s="116">
        <f t="shared" si="12"/>
        <v>5.8062465952424258E-2</v>
      </c>
      <c r="M99" s="115">
        <v>46997</v>
      </c>
      <c r="N99" s="116">
        <f t="shared" si="13"/>
        <v>8.2164156691122425E-3</v>
      </c>
      <c r="O99" s="116">
        <f t="shared" ref="O99:O108" si="14">IFERROR(M99/C99-1,"-")</f>
        <v>-0.14466931168783892</v>
      </c>
    </row>
    <row r="100" spans="2:15" x14ac:dyDescent="0.25">
      <c r="B100" s="114" t="s">
        <v>77</v>
      </c>
      <c r="C100" s="115">
        <v>46857</v>
      </c>
      <c r="D100" s="116">
        <v>-1.6662819248284388E-2</v>
      </c>
      <c r="E100" s="115">
        <v>0</v>
      </c>
      <c r="F100" s="116">
        <f t="shared" si="12"/>
        <v>-1</v>
      </c>
      <c r="G100" s="115">
        <v>10441</v>
      </c>
      <c r="H100" s="116" t="str">
        <f t="shared" si="12"/>
        <v>-</v>
      </c>
      <c r="I100" s="115">
        <v>44266</v>
      </c>
      <c r="J100" s="116">
        <f t="shared" si="12"/>
        <v>3.239632219136098</v>
      </c>
      <c r="K100" s="115">
        <v>44213</v>
      </c>
      <c r="L100" s="116">
        <f t="shared" si="12"/>
        <v>-1.1973071883613073E-3</v>
      </c>
      <c r="M100" s="115">
        <v>45816</v>
      </c>
      <c r="N100" s="116">
        <f t="shared" si="13"/>
        <v>3.6256304706760556E-2</v>
      </c>
      <c r="O100" s="116">
        <f t="shared" si="14"/>
        <v>-2.221653114796085E-2</v>
      </c>
    </row>
    <row r="101" spans="2:15" x14ac:dyDescent="0.25">
      <c r="B101" s="114" t="s">
        <v>79</v>
      </c>
      <c r="C101" s="115">
        <v>47638</v>
      </c>
      <c r="D101" s="116">
        <v>2.2274678111587898E-2</v>
      </c>
      <c r="E101" s="115">
        <v>0</v>
      </c>
      <c r="F101" s="116">
        <f t="shared" si="12"/>
        <v>-1</v>
      </c>
      <c r="G101" s="115">
        <v>11343</v>
      </c>
      <c r="H101" s="116" t="str">
        <f t="shared" si="12"/>
        <v>-</v>
      </c>
      <c r="I101" s="115">
        <v>38064</v>
      </c>
      <c r="J101" s="116">
        <f t="shared" si="12"/>
        <v>2.355725998413118</v>
      </c>
      <c r="K101" s="115">
        <v>34250</v>
      </c>
      <c r="L101" s="116">
        <f t="shared" si="12"/>
        <v>-0.10019966372425393</v>
      </c>
      <c r="M101" s="115">
        <v>42177</v>
      </c>
      <c r="N101" s="116">
        <f t="shared" si="13"/>
        <v>0.2314452554744526</v>
      </c>
      <c r="O101" s="116">
        <f t="shared" si="14"/>
        <v>-0.11463537512070199</v>
      </c>
    </row>
    <row r="102" spans="2:15" x14ac:dyDescent="0.25">
      <c r="B102" s="114" t="s">
        <v>81</v>
      </c>
      <c r="C102" s="115">
        <v>48083</v>
      </c>
      <c r="D102" s="116">
        <v>-9.9906402096593072E-2</v>
      </c>
      <c r="E102" s="115">
        <v>0</v>
      </c>
      <c r="F102" s="116">
        <f t="shared" si="12"/>
        <v>-1</v>
      </c>
      <c r="G102" s="115">
        <v>13593</v>
      </c>
      <c r="H102" s="116" t="str">
        <f t="shared" si="12"/>
        <v>-</v>
      </c>
      <c r="I102" s="115">
        <v>37123</v>
      </c>
      <c r="J102" s="116">
        <f t="shared" si="12"/>
        <v>1.731038034282351</v>
      </c>
      <c r="K102" s="115">
        <v>42497</v>
      </c>
      <c r="L102" s="116">
        <f t="shared" si="12"/>
        <v>0.14476200738086908</v>
      </c>
      <c r="M102" s="115">
        <v>42496</v>
      </c>
      <c r="N102" s="116">
        <f t="shared" si="13"/>
        <v>-2.3531072781635132E-5</v>
      </c>
      <c r="O102" s="116">
        <f t="shared" si="14"/>
        <v>-0.11619491296300144</v>
      </c>
    </row>
    <row r="103" spans="2:15" x14ac:dyDescent="0.25">
      <c r="B103" s="114" t="s">
        <v>83</v>
      </c>
      <c r="C103" s="115">
        <v>50071</v>
      </c>
      <c r="D103" s="116">
        <v>-0.10120447324489756</v>
      </c>
      <c r="E103" s="115">
        <v>0</v>
      </c>
      <c r="F103" s="116">
        <f t="shared" si="12"/>
        <v>-1</v>
      </c>
      <c r="G103" s="115">
        <v>23514</v>
      </c>
      <c r="H103" s="116" t="str">
        <f t="shared" si="12"/>
        <v>-</v>
      </c>
      <c r="I103" s="115">
        <v>48616</v>
      </c>
      <c r="J103" s="116">
        <f t="shared" si="12"/>
        <v>1.0675342349238752</v>
      </c>
      <c r="K103" s="115">
        <v>42520</v>
      </c>
      <c r="L103" s="116">
        <f t="shared" si="12"/>
        <v>-0.12539081783774886</v>
      </c>
      <c r="M103" s="115">
        <v>44773</v>
      </c>
      <c r="N103" s="116">
        <f t="shared" si="13"/>
        <v>5.2986829727187157E-2</v>
      </c>
      <c r="O103" s="116">
        <f t="shared" si="14"/>
        <v>-0.10580975015478022</v>
      </c>
    </row>
    <row r="104" spans="2:15" x14ac:dyDescent="0.25">
      <c r="B104" s="114" t="s">
        <v>85</v>
      </c>
      <c r="C104" s="115">
        <v>55504</v>
      </c>
      <c r="D104" s="116">
        <v>-3.7658644843609146E-2</v>
      </c>
      <c r="E104" s="115">
        <v>16622</v>
      </c>
      <c r="F104" s="116">
        <f t="shared" si="12"/>
        <v>-0.70052608820985873</v>
      </c>
      <c r="G104" s="115">
        <v>24816</v>
      </c>
      <c r="H104" s="116">
        <f t="shared" si="12"/>
        <v>0.49296113584406198</v>
      </c>
      <c r="I104" s="115">
        <v>46323</v>
      </c>
      <c r="J104" s="116">
        <f t="shared" si="12"/>
        <v>0.86665860735009681</v>
      </c>
      <c r="K104" s="115">
        <v>47103</v>
      </c>
      <c r="L104" s="116">
        <f t="shared" si="12"/>
        <v>1.6838287675668751E-2</v>
      </c>
      <c r="M104" s="115"/>
      <c r="N104" s="116"/>
      <c r="O104" s="116"/>
    </row>
    <row r="105" spans="2:15" x14ac:dyDescent="0.25">
      <c r="B105" s="114" t="s">
        <v>87</v>
      </c>
      <c r="C105" s="115">
        <v>42936</v>
      </c>
      <c r="D105" s="116">
        <v>-0.15889278508041604</v>
      </c>
      <c r="E105" s="115">
        <v>9395</v>
      </c>
      <c r="F105" s="116">
        <f t="shared" si="12"/>
        <v>-0.78118595118315626</v>
      </c>
      <c r="G105" s="115">
        <v>25068</v>
      </c>
      <c r="H105" s="116">
        <f t="shared" si="12"/>
        <v>1.668227780734433</v>
      </c>
      <c r="I105" s="115">
        <v>38894</v>
      </c>
      <c r="J105" s="116">
        <f t="shared" si="12"/>
        <v>0.55153981171214306</v>
      </c>
      <c r="K105" s="115">
        <v>40104</v>
      </c>
      <c r="L105" s="116">
        <f t="shared" si="12"/>
        <v>3.1110196945544288E-2</v>
      </c>
      <c r="M105" s="115"/>
      <c r="N105" s="116"/>
      <c r="O105" s="116"/>
    </row>
    <row r="106" spans="2:15" x14ac:dyDescent="0.25">
      <c r="B106" s="114" t="s">
        <v>89</v>
      </c>
      <c r="C106" s="115">
        <v>44051</v>
      </c>
      <c r="D106" s="116">
        <v>-0.21543448447824465</v>
      </c>
      <c r="E106" s="115">
        <v>11947</v>
      </c>
      <c r="F106" s="116">
        <f t="shared" si="12"/>
        <v>-0.72879162788585949</v>
      </c>
      <c r="G106" s="115">
        <v>35433</v>
      </c>
      <c r="H106" s="116">
        <f t="shared" si="12"/>
        <v>1.9658491671549343</v>
      </c>
      <c r="I106" s="115">
        <v>41972</v>
      </c>
      <c r="J106" s="116">
        <f t="shared" si="12"/>
        <v>0.18454548020207162</v>
      </c>
      <c r="K106" s="115">
        <v>46013</v>
      </c>
      <c r="L106" s="116">
        <f t="shared" si="12"/>
        <v>9.6278471361860296E-2</v>
      </c>
      <c r="M106" s="115"/>
      <c r="N106" s="116"/>
      <c r="O106" s="116"/>
    </row>
    <row r="107" spans="2:15" x14ac:dyDescent="0.25">
      <c r="B107" s="114" t="s">
        <v>91</v>
      </c>
      <c r="C107" s="115">
        <v>43524</v>
      </c>
      <c r="D107" s="116">
        <v>-0.10046502015087322</v>
      </c>
      <c r="E107" s="115">
        <v>9017</v>
      </c>
      <c r="F107" s="116">
        <f t="shared" si="12"/>
        <v>-0.7928269460527525</v>
      </c>
      <c r="G107" s="115">
        <v>35792</v>
      </c>
      <c r="H107" s="116">
        <f t="shared" si="12"/>
        <v>2.9693911500499057</v>
      </c>
      <c r="I107" s="115">
        <v>41589</v>
      </c>
      <c r="J107" s="116">
        <f t="shared" si="12"/>
        <v>0.16196356727760386</v>
      </c>
      <c r="K107" s="115">
        <v>42977</v>
      </c>
      <c r="L107" s="116">
        <f t="shared" si="12"/>
        <v>3.3374209526557452E-2</v>
      </c>
      <c r="M107" s="115"/>
      <c r="N107" s="116"/>
      <c r="O107" s="116"/>
    </row>
    <row r="108" spans="2:15" x14ac:dyDescent="0.25">
      <c r="B108" s="114" t="s">
        <v>93</v>
      </c>
      <c r="C108" s="115">
        <v>45670</v>
      </c>
      <c r="D108" s="116">
        <v>-0.12262501680978999</v>
      </c>
      <c r="E108" s="115">
        <v>9171</v>
      </c>
      <c r="F108" s="116">
        <f t="shared" si="12"/>
        <v>-0.79918984015765271</v>
      </c>
      <c r="G108" s="115">
        <v>33484</v>
      </c>
      <c r="H108" s="116">
        <f t="shared" si="12"/>
        <v>2.6510740377276196</v>
      </c>
      <c r="I108" s="115">
        <v>40363</v>
      </c>
      <c r="J108" s="116">
        <f t="shared" si="12"/>
        <v>0.20544140485007767</v>
      </c>
      <c r="K108" s="115">
        <v>43945</v>
      </c>
      <c r="L108" s="116">
        <f t="shared" si="12"/>
        <v>8.8744642370487847E-2</v>
      </c>
      <c r="M108" s="115"/>
      <c r="N108" s="116"/>
      <c r="O108" s="116"/>
    </row>
    <row r="109" spans="2:15" ht="15.75" x14ac:dyDescent="0.25">
      <c r="B109" s="117" t="s">
        <v>30</v>
      </c>
      <c r="C109" s="118">
        <v>569416</v>
      </c>
      <c r="D109" s="119">
        <v>-7.2435626984295065E-2</v>
      </c>
      <c r="E109" s="118">
        <v>169066</v>
      </c>
      <c r="F109" s="119">
        <f t="shared" si="12"/>
        <v>-0.70308877867850572</v>
      </c>
      <c r="G109" s="118">
        <v>235509</v>
      </c>
      <c r="H109" s="119">
        <f t="shared" si="12"/>
        <v>0.39300036672068894</v>
      </c>
      <c r="I109" s="118">
        <v>490978</v>
      </c>
      <c r="J109" s="119">
        <f t="shared" si="12"/>
        <v>1.0847525996883345</v>
      </c>
      <c r="K109" s="118">
        <v>509465</v>
      </c>
      <c r="L109" s="119">
        <f t="shared" si="12"/>
        <v>3.7653418279434137E-2</v>
      </c>
      <c r="M109" s="118">
        <v>306892</v>
      </c>
      <c r="N109" s="119">
        <v>6.072451896323483E-2</v>
      </c>
      <c r="O109" s="119">
        <v>-9.1312316607003785E-2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8B2B-5E51-412E-B5FB-A2BD2E371FB7}">
  <sheetPr>
    <tabColor theme="7" tint="0.79998168889431442"/>
  </sheetPr>
  <dimension ref="A4:E111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1319978</v>
      </c>
      <c r="D8" s="116">
        <f t="shared" ref="D8:D9" si="0">C8/C9-1</f>
        <v>6.1472334916186533E-2</v>
      </c>
    </row>
    <row r="9" spans="1:5" x14ac:dyDescent="0.25">
      <c r="A9" s="1"/>
      <c r="B9" s="114">
        <v>2022</v>
      </c>
      <c r="C9" s="115">
        <v>1243535</v>
      </c>
      <c r="D9" s="116">
        <f t="shared" si="0"/>
        <v>1.5261854555944239</v>
      </c>
    </row>
    <row r="10" spans="1:5" x14ac:dyDescent="0.25">
      <c r="A10" s="1"/>
      <c r="B10" s="114">
        <v>2021</v>
      </c>
      <c r="C10" s="115">
        <v>492258</v>
      </c>
      <c r="D10" s="116">
        <f>C10/C11-1</f>
        <v>0.31148143707788845</v>
      </c>
    </row>
    <row r="11" spans="1:5" x14ac:dyDescent="0.25">
      <c r="A11" s="1" t="s">
        <v>72</v>
      </c>
      <c r="B11" s="114">
        <v>2020</v>
      </c>
      <c r="C11" s="115">
        <v>375345</v>
      </c>
      <c r="D11" s="116">
        <f t="shared" ref="D11:D20" si="1">C11/C12-1</f>
        <v>-0.71114220212080703</v>
      </c>
    </row>
    <row r="12" spans="1:5" x14ac:dyDescent="0.25">
      <c r="A12" s="1" t="s">
        <v>74</v>
      </c>
      <c r="B12" s="114">
        <v>2019</v>
      </c>
      <c r="C12" s="115">
        <v>1299411</v>
      </c>
      <c r="D12" s="116">
        <f t="shared" si="1"/>
        <v>-1.7448199829714683E-2</v>
      </c>
    </row>
    <row r="13" spans="1:5" x14ac:dyDescent="0.25">
      <c r="A13" s="1" t="s">
        <v>76</v>
      </c>
      <c r="B13" s="114">
        <v>2018</v>
      </c>
      <c r="C13" s="115">
        <v>1322486</v>
      </c>
      <c r="D13" s="116">
        <f t="shared" si="1"/>
        <v>-2.8150497540772146E-2</v>
      </c>
    </row>
    <row r="14" spans="1:5" x14ac:dyDescent="0.25">
      <c r="A14" s="1" t="s">
        <v>78</v>
      </c>
      <c r="B14" s="114">
        <v>2017</v>
      </c>
      <c r="C14" s="115">
        <v>1360793</v>
      </c>
      <c r="D14" s="116">
        <f>C14/C15-1</f>
        <v>1.008156851450881E-2</v>
      </c>
    </row>
    <row r="15" spans="1:5" x14ac:dyDescent="0.25">
      <c r="A15" s="1" t="s">
        <v>80</v>
      </c>
      <c r="B15" s="114">
        <v>2016</v>
      </c>
      <c r="C15" s="115">
        <v>1347211</v>
      </c>
      <c r="D15" s="116">
        <f>C15/C16-1</f>
        <v>8.4840222506385565E-2</v>
      </c>
    </row>
    <row r="16" spans="1:5" x14ac:dyDescent="0.25">
      <c r="A16" s="1" t="s">
        <v>82</v>
      </c>
      <c r="B16" s="114">
        <v>2015</v>
      </c>
      <c r="C16" s="115">
        <v>1241852</v>
      </c>
      <c r="D16" s="116">
        <f t="shared" si="1"/>
        <v>2.8319416520653284E-2</v>
      </c>
    </row>
    <row r="17" spans="1:5" x14ac:dyDescent="0.25">
      <c r="A17" s="1" t="s">
        <v>84</v>
      </c>
      <c r="B17" s="114">
        <v>2014</v>
      </c>
      <c r="C17" s="115">
        <v>1207652</v>
      </c>
      <c r="D17" s="116">
        <f t="shared" si="1"/>
        <v>2.4086536504619893E-2</v>
      </c>
    </row>
    <row r="18" spans="1:5" x14ac:dyDescent="0.25">
      <c r="A18" s="1" t="s">
        <v>86</v>
      </c>
      <c r="B18" s="114">
        <v>2013</v>
      </c>
      <c r="C18" s="115">
        <v>1179248</v>
      </c>
      <c r="D18" s="116">
        <f t="shared" si="1"/>
        <v>3.3603907060072213E-2</v>
      </c>
    </row>
    <row r="19" spans="1:5" x14ac:dyDescent="0.25">
      <c r="A19" s="1" t="s">
        <v>88</v>
      </c>
      <c r="B19" s="114">
        <v>2012</v>
      </c>
      <c r="C19" s="115">
        <v>1140909</v>
      </c>
      <c r="D19" s="116">
        <f>C19/C20-1</f>
        <v>2.3783124612326567E-3</v>
      </c>
    </row>
    <row r="20" spans="1:5" x14ac:dyDescent="0.25">
      <c r="A20" s="1" t="s">
        <v>90</v>
      </c>
      <c r="B20" s="114">
        <v>2011</v>
      </c>
      <c r="C20" s="115">
        <v>1138202</v>
      </c>
      <c r="D20" s="116">
        <f t="shared" si="1"/>
        <v>0.10739105857720643</v>
      </c>
    </row>
    <row r="21" spans="1:5" x14ac:dyDescent="0.25">
      <c r="A21" s="1" t="s">
        <v>92</v>
      </c>
      <c r="B21" s="114">
        <v>2010</v>
      </c>
      <c r="C21" s="115">
        <v>1027823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810513</v>
      </c>
      <c r="D30" s="116">
        <f t="shared" ref="D30:D31" si="2">C30/C31-1</f>
        <v>7.7012106724141827E-2</v>
      </c>
    </row>
    <row r="31" spans="1:5" x14ac:dyDescent="0.25">
      <c r="B31" s="114">
        <v>2022</v>
      </c>
      <c r="C31" s="115">
        <v>752557</v>
      </c>
      <c r="D31" s="116">
        <f t="shared" si="2"/>
        <v>1.9311000237586127</v>
      </c>
    </row>
    <row r="32" spans="1:5" x14ac:dyDescent="0.25">
      <c r="B32" s="114">
        <v>2021</v>
      </c>
      <c r="C32" s="115">
        <v>256749</v>
      </c>
      <c r="D32" s="116">
        <f>C32/C33-1</f>
        <v>0.24466862841103554</v>
      </c>
    </row>
    <row r="33" spans="2:5" x14ac:dyDescent="0.25">
      <c r="B33" s="114">
        <v>2020</v>
      </c>
      <c r="C33" s="115">
        <v>206279</v>
      </c>
      <c r="D33" s="116">
        <f t="shared" ref="D33:D42" si="3">C33/C34-1</f>
        <v>-0.71742409194583523</v>
      </c>
    </row>
    <row r="34" spans="2:5" x14ac:dyDescent="0.25">
      <c r="B34" s="114">
        <v>2019</v>
      </c>
      <c r="C34" s="115">
        <v>729995</v>
      </c>
      <c r="D34" s="116">
        <f t="shared" si="3"/>
        <v>3.0188977466931499E-2</v>
      </c>
    </row>
    <row r="35" spans="2:5" x14ac:dyDescent="0.25">
      <c r="B35" s="114">
        <v>2018</v>
      </c>
      <c r="C35" s="115">
        <v>708603</v>
      </c>
      <c r="D35" s="116">
        <f t="shared" si="3"/>
        <v>-1.8596180214118574E-2</v>
      </c>
    </row>
    <row r="36" spans="2:5" x14ac:dyDescent="0.25">
      <c r="B36" s="114">
        <v>2017</v>
      </c>
      <c r="C36" s="115">
        <v>722030</v>
      </c>
      <c r="D36" s="116">
        <f>C36/C37-1</f>
        <v>-2.2733363471236778E-2</v>
      </c>
    </row>
    <row r="37" spans="2:5" x14ac:dyDescent="0.25">
      <c r="B37" s="114">
        <v>2016</v>
      </c>
      <c r="C37" s="115">
        <v>738826</v>
      </c>
      <c r="D37" s="116">
        <f>C37/C38-1</f>
        <v>9.4570009718633719E-2</v>
      </c>
    </row>
    <row r="38" spans="2:5" x14ac:dyDescent="0.25">
      <c r="B38" s="114">
        <v>2015</v>
      </c>
      <c r="C38" s="115">
        <v>674992</v>
      </c>
      <c r="D38" s="116">
        <f t="shared" si="3"/>
        <v>5.0406084024145592E-2</v>
      </c>
    </row>
    <row r="39" spans="2:5" x14ac:dyDescent="0.25">
      <c r="B39" s="114">
        <v>2014</v>
      </c>
      <c r="C39" s="115">
        <v>642601</v>
      </c>
      <c r="D39" s="116">
        <f t="shared" si="3"/>
        <v>3.0089928345863548E-2</v>
      </c>
    </row>
    <row r="40" spans="2:5" x14ac:dyDescent="0.25">
      <c r="B40" s="114">
        <v>2013</v>
      </c>
      <c r="C40" s="115">
        <v>623830</v>
      </c>
      <c r="D40" s="116">
        <f t="shared" si="3"/>
        <v>2.3516112466509309E-2</v>
      </c>
    </row>
    <row r="41" spans="2:5" x14ac:dyDescent="0.25">
      <c r="B41" s="114">
        <v>2012</v>
      </c>
      <c r="C41" s="115">
        <v>609497</v>
      </c>
      <c r="D41" s="116">
        <f>C41/C42-1</f>
        <v>-8.5223575648734062E-3</v>
      </c>
    </row>
    <row r="42" spans="2:5" x14ac:dyDescent="0.25">
      <c r="B42" s="114">
        <v>2011</v>
      </c>
      <c r="C42" s="115">
        <v>614736</v>
      </c>
      <c r="D42" s="116">
        <f t="shared" si="3"/>
        <v>9.2021444787488305E-2</v>
      </c>
    </row>
    <row r="43" spans="2:5" x14ac:dyDescent="0.25">
      <c r="B43" s="114">
        <v>2010</v>
      </c>
      <c r="C43" s="115">
        <v>562934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609226</v>
      </c>
      <c r="D52" s="116">
        <f t="shared" ref="D52:D53" si="4">C52/C53-1</f>
        <v>6.254109497058602E-2</v>
      </c>
    </row>
    <row r="53" spans="1:5" x14ac:dyDescent="0.25">
      <c r="A53" s="1"/>
      <c r="B53" s="114">
        <v>2022</v>
      </c>
      <c r="C53" s="115">
        <v>573367</v>
      </c>
      <c r="D53" s="116">
        <f t="shared" si="4"/>
        <v>1.7822949674150923</v>
      </c>
    </row>
    <row r="54" spans="1:5" x14ac:dyDescent="0.25">
      <c r="A54" s="1"/>
      <c r="B54" s="114">
        <v>2021</v>
      </c>
      <c r="C54" s="115">
        <v>206077</v>
      </c>
      <c r="D54" s="116">
        <f>C54/C55-1</f>
        <v>0.35582325618116495</v>
      </c>
    </row>
    <row r="55" spans="1:5" x14ac:dyDescent="0.25">
      <c r="A55" s="1">
        <v>2</v>
      </c>
      <c r="B55" s="114">
        <v>2020</v>
      </c>
      <c r="C55" s="115">
        <v>151994</v>
      </c>
      <c r="D55" s="116">
        <f t="shared" ref="D55:D64" si="5">C55/C56-1</f>
        <v>-0.72479562552621335</v>
      </c>
    </row>
    <row r="56" spans="1:5" x14ac:dyDescent="0.25">
      <c r="A56" s="1">
        <v>3</v>
      </c>
      <c r="B56" s="114">
        <v>2019</v>
      </c>
      <c r="C56" s="115">
        <v>552295</v>
      </c>
      <c r="D56" s="116">
        <f t="shared" si="5"/>
        <v>8.2498373199739738E-2</v>
      </c>
    </row>
    <row r="57" spans="1:5" x14ac:dyDescent="0.25">
      <c r="A57" s="1">
        <v>4</v>
      </c>
      <c r="B57" s="114">
        <v>2018</v>
      </c>
      <c r="C57" s="115">
        <v>510204</v>
      </c>
      <c r="D57" s="116">
        <f t="shared" si="5"/>
        <v>2.50132139720316E-3</v>
      </c>
    </row>
    <row r="58" spans="1:5" x14ac:dyDescent="0.25">
      <c r="A58" s="1">
        <v>5</v>
      </c>
      <c r="B58" s="114">
        <v>2017</v>
      </c>
      <c r="C58" s="115">
        <v>508931</v>
      </c>
      <c r="D58" s="116">
        <f>C58/C59-1</f>
        <v>-3.8475635561198263E-2</v>
      </c>
    </row>
    <row r="59" spans="1:5" x14ac:dyDescent="0.25">
      <c r="A59" s="1">
        <v>6</v>
      </c>
      <c r="B59" s="114">
        <v>2016</v>
      </c>
      <c r="C59" s="115">
        <v>529296</v>
      </c>
      <c r="D59" s="116">
        <f>C59/C60-1</f>
        <v>7.8771499672880996E-2</v>
      </c>
    </row>
    <row r="60" spans="1:5" x14ac:dyDescent="0.25">
      <c r="A60" s="1">
        <v>7</v>
      </c>
      <c r="B60" s="114">
        <v>2015</v>
      </c>
      <c r="C60" s="115">
        <v>490647</v>
      </c>
      <c r="D60" s="116">
        <f t="shared" si="5"/>
        <v>6.0333370071899539E-2</v>
      </c>
    </row>
    <row r="61" spans="1:5" x14ac:dyDescent="0.25">
      <c r="A61" s="1">
        <v>8</v>
      </c>
      <c r="B61" s="114">
        <v>2014</v>
      </c>
      <c r="C61" s="115">
        <v>462729</v>
      </c>
      <c r="D61" s="116">
        <f t="shared" si="5"/>
        <v>4.8836877214217145E-2</v>
      </c>
    </row>
    <row r="62" spans="1:5" x14ac:dyDescent="0.25">
      <c r="A62" s="1">
        <v>9</v>
      </c>
      <c r="B62" s="114">
        <v>2013</v>
      </c>
      <c r="C62" s="115">
        <v>441183</v>
      </c>
      <c r="D62" s="116">
        <f t="shared" si="5"/>
        <v>4.3183107916390906E-2</v>
      </c>
    </row>
    <row r="63" spans="1:5" x14ac:dyDescent="0.25">
      <c r="A63" s="1">
        <v>10</v>
      </c>
      <c r="B63" s="114">
        <v>2012</v>
      </c>
      <c r="C63" s="115">
        <v>422920</v>
      </c>
      <c r="D63" s="116">
        <f>C63/C64-1</f>
        <v>2.8149394298161434E-2</v>
      </c>
    </row>
    <row r="64" spans="1:5" x14ac:dyDescent="0.25">
      <c r="A64" s="1">
        <v>11</v>
      </c>
      <c r="B64" s="114">
        <v>2011</v>
      </c>
      <c r="C64" s="115">
        <v>411341</v>
      </c>
      <c r="D64" s="116">
        <f t="shared" si="5"/>
        <v>6.3058709208897445E-2</v>
      </c>
    </row>
    <row r="65" spans="1:5" x14ac:dyDescent="0.25">
      <c r="A65" s="1">
        <v>12</v>
      </c>
      <c r="B65" s="114">
        <v>2010</v>
      </c>
      <c r="C65" s="115">
        <v>386941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201287</v>
      </c>
      <c r="D74" s="116">
        <f t="shared" ref="D74:D75" si="6">C74/C75-1</f>
        <v>0.12331603326078455</v>
      </c>
    </row>
    <row r="75" spans="1:5" x14ac:dyDescent="0.25">
      <c r="A75" s="1"/>
      <c r="B75" s="114">
        <v>2022</v>
      </c>
      <c r="C75" s="115">
        <v>179190</v>
      </c>
      <c r="D75" s="116">
        <f t="shared" si="6"/>
        <v>2.536272497631828</v>
      </c>
    </row>
    <row r="76" spans="1:5" x14ac:dyDescent="0.25">
      <c r="A76" s="1"/>
      <c r="B76" s="114">
        <v>2021</v>
      </c>
      <c r="C76" s="115">
        <v>50672</v>
      </c>
      <c r="D76" s="116">
        <f>C76/C77-1</f>
        <v>-6.6556138896564421E-2</v>
      </c>
    </row>
    <row r="77" spans="1:5" x14ac:dyDescent="0.25">
      <c r="A77" s="1">
        <v>2</v>
      </c>
      <c r="B77" s="114">
        <v>2020</v>
      </c>
      <c r="C77" s="115">
        <v>54285</v>
      </c>
      <c r="D77" s="116">
        <f t="shared" ref="D77:D79" si="7">C77/C78-1</f>
        <v>-0.69451322453573439</v>
      </c>
    </row>
    <row r="78" spans="1:5" x14ac:dyDescent="0.25">
      <c r="A78" s="1">
        <v>3</v>
      </c>
      <c r="B78" s="114">
        <v>2019</v>
      </c>
      <c r="C78" s="115">
        <v>177700</v>
      </c>
      <c r="D78" s="116">
        <f t="shared" si="7"/>
        <v>-0.10433016295445041</v>
      </c>
    </row>
    <row r="79" spans="1:5" x14ac:dyDescent="0.25">
      <c r="A79" s="1">
        <v>4</v>
      </c>
      <c r="B79" s="114">
        <v>2018</v>
      </c>
      <c r="C79" s="115">
        <v>198399</v>
      </c>
      <c r="D79" s="116">
        <f t="shared" si="7"/>
        <v>-6.8982022440274293E-2</v>
      </c>
    </row>
    <row r="80" spans="1:5" x14ac:dyDescent="0.25">
      <c r="A80" s="1">
        <v>5</v>
      </c>
      <c r="B80" s="114">
        <v>2017</v>
      </c>
      <c r="C80" s="115">
        <v>213099</v>
      </c>
      <c r="D80" s="116">
        <f>C80/C81-1</f>
        <v>1.703336037798886E-2</v>
      </c>
    </row>
    <row r="81" spans="1:5" x14ac:dyDescent="0.25">
      <c r="A81" s="1">
        <v>6</v>
      </c>
      <c r="B81" s="114">
        <v>2016</v>
      </c>
      <c r="C81" s="115">
        <v>209530</v>
      </c>
      <c r="D81" s="116">
        <f>C81/C82-1</f>
        <v>0.13661883967560828</v>
      </c>
    </row>
    <row r="82" spans="1:5" x14ac:dyDescent="0.25">
      <c r="A82" s="1">
        <v>7</v>
      </c>
      <c r="B82" s="114">
        <v>2015</v>
      </c>
      <c r="C82" s="115">
        <v>184345</v>
      </c>
      <c r="D82" s="116">
        <f t="shared" ref="D82:D84" si="8">C82/C83-1</f>
        <v>2.4867683686176756E-2</v>
      </c>
    </row>
    <row r="83" spans="1:5" x14ac:dyDescent="0.25">
      <c r="A83" s="1">
        <v>8</v>
      </c>
      <c r="B83" s="114">
        <v>2014</v>
      </c>
      <c r="C83" s="115">
        <v>179872</v>
      </c>
      <c r="D83" s="116">
        <f t="shared" si="8"/>
        <v>-1.5193241608129293E-2</v>
      </c>
    </row>
    <row r="84" spans="1:5" x14ac:dyDescent="0.25">
      <c r="A84" s="1">
        <v>9</v>
      </c>
      <c r="B84" s="114">
        <v>2013</v>
      </c>
      <c r="C84" s="115">
        <v>182647</v>
      </c>
      <c r="D84" s="116">
        <f t="shared" si="8"/>
        <v>-2.1063689522288431E-2</v>
      </c>
    </row>
    <row r="85" spans="1:5" x14ac:dyDescent="0.25">
      <c r="A85" s="1">
        <v>10</v>
      </c>
      <c r="B85" s="114">
        <v>2012</v>
      </c>
      <c r="C85" s="115">
        <v>186577</v>
      </c>
      <c r="D85" s="116">
        <f>C85/C86-1</f>
        <v>-8.2686398387374349E-2</v>
      </c>
    </row>
    <row r="86" spans="1:5" x14ac:dyDescent="0.25">
      <c r="A86" s="1">
        <v>11</v>
      </c>
      <c r="B86" s="114">
        <v>2011</v>
      </c>
      <c r="C86" s="115">
        <v>203395</v>
      </c>
      <c r="D86" s="116">
        <f t="shared" ref="D86" si="9">C86/C87-1</f>
        <v>0.1556993744069366</v>
      </c>
    </row>
    <row r="87" spans="1:5" x14ac:dyDescent="0.25">
      <c r="A87" s="1">
        <v>12</v>
      </c>
      <c r="B87" s="114">
        <v>2010</v>
      </c>
      <c r="C87" s="115">
        <v>175993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509465</v>
      </c>
      <c r="D96" s="116">
        <f t="shared" ref="D96:D108" si="10">C96/C97-1</f>
        <v>3.7653418279434137E-2</v>
      </c>
    </row>
    <row r="97" spans="2:4" x14ac:dyDescent="0.25">
      <c r="B97" s="114">
        <v>2022</v>
      </c>
      <c r="C97" s="115">
        <v>490978</v>
      </c>
      <c r="D97" s="116">
        <f t="shared" si="10"/>
        <v>1.0847525996883345</v>
      </c>
    </row>
    <row r="98" spans="2:4" x14ac:dyDescent="0.25">
      <c r="B98" s="114">
        <v>2021</v>
      </c>
      <c r="C98" s="115">
        <v>235509</v>
      </c>
      <c r="D98" s="116">
        <f t="shared" si="10"/>
        <v>0.39300036672068894</v>
      </c>
    </row>
    <row r="99" spans="2:4" x14ac:dyDescent="0.25">
      <c r="B99" s="114">
        <v>2020</v>
      </c>
      <c r="C99" s="115">
        <v>169066</v>
      </c>
      <c r="D99" s="116">
        <f t="shared" si="10"/>
        <v>-0.70308877867850572</v>
      </c>
    </row>
    <row r="100" spans="2:4" x14ac:dyDescent="0.25">
      <c r="B100" s="114">
        <v>2019</v>
      </c>
      <c r="C100" s="115">
        <v>569416</v>
      </c>
      <c r="D100" s="116">
        <f t="shared" si="10"/>
        <v>-7.2435626984295065E-2</v>
      </c>
    </row>
    <row r="101" spans="2:4" x14ac:dyDescent="0.25">
      <c r="B101" s="114">
        <v>2018</v>
      </c>
      <c r="C101" s="115">
        <v>613883</v>
      </c>
      <c r="D101" s="116">
        <f t="shared" si="10"/>
        <v>-3.8950283595010959E-2</v>
      </c>
    </row>
    <row r="102" spans="2:4" x14ac:dyDescent="0.25">
      <c r="B102" s="114">
        <v>2017</v>
      </c>
      <c r="C102" s="115">
        <v>638763</v>
      </c>
      <c r="D102" s="116">
        <f t="shared" si="10"/>
        <v>4.9932197539387158E-2</v>
      </c>
    </row>
    <row r="103" spans="2:4" x14ac:dyDescent="0.25">
      <c r="B103" s="114">
        <v>2016</v>
      </c>
      <c r="C103" s="115">
        <v>608385</v>
      </c>
      <c r="D103" s="116">
        <f t="shared" si="10"/>
        <v>7.3254419080549082E-2</v>
      </c>
    </row>
    <row r="104" spans="2:4" x14ac:dyDescent="0.25">
      <c r="B104" s="114">
        <v>2015</v>
      </c>
      <c r="C104" s="115">
        <v>566860</v>
      </c>
      <c r="D104" s="116">
        <f t="shared" si="10"/>
        <v>3.2014809282701062E-3</v>
      </c>
    </row>
    <row r="105" spans="2:4" x14ac:dyDescent="0.25">
      <c r="B105" s="114">
        <v>2014</v>
      </c>
      <c r="C105" s="115">
        <v>565051</v>
      </c>
      <c r="D105" s="116">
        <f t="shared" si="10"/>
        <v>1.7343694298708412E-2</v>
      </c>
    </row>
    <row r="106" spans="2:4" x14ac:dyDescent="0.25">
      <c r="B106" s="114">
        <v>2013</v>
      </c>
      <c r="C106" s="115">
        <v>555418</v>
      </c>
      <c r="D106" s="116">
        <f t="shared" si="10"/>
        <v>4.5173989296440453E-2</v>
      </c>
    </row>
    <row r="107" spans="2:4" x14ac:dyDescent="0.25">
      <c r="B107" s="114">
        <v>2012</v>
      </c>
      <c r="C107" s="115">
        <v>531412</v>
      </c>
      <c r="D107" s="116">
        <f t="shared" si="10"/>
        <v>1.5179591415679372E-2</v>
      </c>
    </row>
    <row r="108" spans="2:4" x14ac:dyDescent="0.25">
      <c r="B108" s="114">
        <v>2011</v>
      </c>
      <c r="C108" s="115">
        <v>523466</v>
      </c>
      <c r="D108" s="116">
        <f t="shared" si="10"/>
        <v>0.12600212093639551</v>
      </c>
    </row>
    <row r="109" spans="2:4" x14ac:dyDescent="0.25">
      <c r="B109" s="114">
        <v>2010</v>
      </c>
      <c r="C109" s="115">
        <v>464889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D8916-3F9E-4A70-8060-0AD2B0895D09}">
  <sheetPr>
    <tabColor theme="7" tint="0.79998168889431442"/>
  </sheetPr>
  <dimension ref="A1:X59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DD4FD-E714-443A-B8CC-052C784E5EE2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45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1322486</v>
      </c>
      <c r="R8" s="155">
        <v>1299411</v>
      </c>
      <c r="S8" s="155">
        <v>375345</v>
      </c>
      <c r="T8" s="155">
        <v>492258</v>
      </c>
      <c r="U8" s="155">
        <v>1243535</v>
      </c>
      <c r="V8" s="155">
        <v>1319978</v>
      </c>
      <c r="W8" s="156">
        <f>IFERROR(V8/U8-1,"-")</f>
        <v>6.1472334916186533E-2</v>
      </c>
      <c r="X8" s="156">
        <f>IFERROR(V8/S8-1,"-")</f>
        <v>2.5167059638465945</v>
      </c>
      <c r="Y8" s="155">
        <f>V8-U8</f>
        <v>76443</v>
      </c>
      <c r="Z8" s="155">
        <f>V8-S8</f>
        <v>944633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132322</v>
      </c>
      <c r="R9" s="158">
        <v>127819</v>
      </c>
      <c r="S9" s="158">
        <v>51760</v>
      </c>
      <c r="T9" s="158">
        <v>83468</v>
      </c>
      <c r="U9" s="158">
        <v>123951</v>
      </c>
      <c r="V9" s="158">
        <v>118966</v>
      </c>
      <c r="W9" s="159">
        <f>IFERROR(V9/U9-1,"-")</f>
        <v>-4.0217505304515511E-2</v>
      </c>
      <c r="X9" s="160">
        <f t="shared" ref="X9:X20" si="3">IFERROR(V9/S9-1,"-")</f>
        <v>1.2984157650695516</v>
      </c>
      <c r="Y9" s="158">
        <f t="shared" ref="Y9:Y19" si="4">V9-U9</f>
        <v>-4985</v>
      </c>
      <c r="Z9" s="158">
        <f t="shared" ref="Z9:Z20" si="5">V9-S9</f>
        <v>67206</v>
      </c>
      <c r="AA9" s="159">
        <f>V9/V$8</f>
        <v>9.0127259696752518E-2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42034</v>
      </c>
      <c r="R10" s="163">
        <v>51328</v>
      </c>
      <c r="S10" s="163">
        <v>24912</v>
      </c>
      <c r="T10" s="163">
        <v>43482</v>
      </c>
      <c r="U10" s="163">
        <v>48094</v>
      </c>
      <c r="V10" s="163">
        <v>51902</v>
      </c>
      <c r="W10" s="164">
        <f>IFERROR(V10/U10-1,"-")</f>
        <v>7.9178275876408799E-2</v>
      </c>
      <c r="X10" s="165">
        <f t="shared" si="3"/>
        <v>1.083413615928067</v>
      </c>
      <c r="Y10" s="163">
        <f t="shared" si="4"/>
        <v>3808</v>
      </c>
      <c r="Z10" s="163">
        <f t="shared" si="5"/>
        <v>26990</v>
      </c>
      <c r="AA10" s="164">
        <f>V10/V$8</f>
        <v>3.9320352308902115E-2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90288</v>
      </c>
      <c r="R11" s="163">
        <v>76491</v>
      </c>
      <c r="S11" s="163">
        <v>26848</v>
      </c>
      <c r="T11" s="163">
        <v>39986</v>
      </c>
      <c r="U11" s="163">
        <v>75857</v>
      </c>
      <c r="V11" s="163">
        <v>67064</v>
      </c>
      <c r="W11" s="164">
        <f>IFERROR(V11/U11-1,"-")</f>
        <v>-0.1159154725338466</v>
      </c>
      <c r="X11" s="165">
        <f t="shared" si="3"/>
        <v>1.4979141835518472</v>
      </c>
      <c r="Y11" s="163">
        <f t="shared" si="4"/>
        <v>-8793</v>
      </c>
      <c r="Z11" s="163">
        <f t="shared" si="5"/>
        <v>40216</v>
      </c>
      <c r="AA11" s="164">
        <f>V11/V$8</f>
        <v>5.0806907387850403E-2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1190164</v>
      </c>
      <c r="R12" s="158">
        <v>1171592</v>
      </c>
      <c r="S12" s="158">
        <v>323585</v>
      </c>
      <c r="T12" s="158">
        <v>408790</v>
      </c>
      <c r="U12" s="158">
        <v>1119584</v>
      </c>
      <c r="V12" s="158">
        <v>1201012</v>
      </c>
      <c r="W12" s="159">
        <f>IFERROR(V12/U12-1,"-")</f>
        <v>7.2730585646097135E-2</v>
      </c>
      <c r="X12" s="160">
        <f t="shared" si="3"/>
        <v>2.7115811919588362</v>
      </c>
      <c r="Y12" s="158">
        <f t="shared" si="4"/>
        <v>81428</v>
      </c>
      <c r="Z12" s="158">
        <f t="shared" si="5"/>
        <v>877427</v>
      </c>
      <c r="AA12" s="159">
        <f>V12/V$8</f>
        <v>0.9098727403032475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614177</v>
      </c>
      <c r="R13" s="163">
        <v>640459</v>
      </c>
      <c r="S13" s="163">
        <v>146501</v>
      </c>
      <c r="T13" s="163">
        <v>142606</v>
      </c>
      <c r="U13" s="163">
        <v>581865</v>
      </c>
      <c r="V13" s="163">
        <v>634691</v>
      </c>
      <c r="W13" s="164">
        <f t="shared" ref="W13:W20" si="8">IFERROR(V13/U13-1,"-")</f>
        <v>9.0787381952858404E-2</v>
      </c>
      <c r="X13" s="165">
        <f t="shared" si="3"/>
        <v>3.3323322025105631</v>
      </c>
      <c r="Y13" s="163">
        <f t="shared" si="4"/>
        <v>52826</v>
      </c>
      <c r="Z13" s="163">
        <f t="shared" si="5"/>
        <v>488190</v>
      </c>
      <c r="AA13" s="164">
        <f t="shared" ref="AA13:AA20" si="9">V13/V$8</f>
        <v>0.4808345290603328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72717</v>
      </c>
      <c r="R14" s="163">
        <v>52401</v>
      </c>
      <c r="S14" s="163">
        <v>16159</v>
      </c>
      <c r="T14" s="163">
        <v>21846</v>
      </c>
      <c r="U14" s="163">
        <v>39072</v>
      </c>
      <c r="V14" s="163">
        <v>45133</v>
      </c>
      <c r="W14" s="164">
        <f t="shared" si="8"/>
        <v>0.15512387387387383</v>
      </c>
      <c r="X14" s="165">
        <f t="shared" si="3"/>
        <v>1.7930565010211028</v>
      </c>
      <c r="Y14" s="163">
        <f t="shared" si="4"/>
        <v>6061</v>
      </c>
      <c r="Z14" s="163">
        <f t="shared" si="5"/>
        <v>28974</v>
      </c>
      <c r="AA14" s="164">
        <f t="shared" si="9"/>
        <v>3.4192236537275621E-2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23684</v>
      </c>
      <c r="R15" s="163">
        <v>24405</v>
      </c>
      <c r="S15" s="163">
        <v>9702</v>
      </c>
      <c r="T15" s="163">
        <v>19919</v>
      </c>
      <c r="U15" s="163">
        <v>27268</v>
      </c>
      <c r="V15" s="163">
        <v>28898</v>
      </c>
      <c r="W15" s="164">
        <f t="shared" si="8"/>
        <v>5.9777028018189737E-2</v>
      </c>
      <c r="X15" s="165">
        <f t="shared" si="3"/>
        <v>1.9785611214182643</v>
      </c>
      <c r="Y15" s="163">
        <f t="shared" si="4"/>
        <v>1630</v>
      </c>
      <c r="Z15" s="163">
        <f t="shared" si="5"/>
        <v>19196</v>
      </c>
      <c r="AA15" s="164">
        <f t="shared" si="9"/>
        <v>2.1892789122242948E-2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55932</v>
      </c>
      <c r="R16" s="163">
        <v>53890</v>
      </c>
      <c r="S16" s="163">
        <v>15410</v>
      </c>
      <c r="T16" s="163">
        <v>30677</v>
      </c>
      <c r="U16" s="163">
        <v>57015</v>
      </c>
      <c r="V16" s="163">
        <v>55478</v>
      </c>
      <c r="W16" s="164">
        <f t="shared" si="8"/>
        <v>-2.6957818118039101E-2</v>
      </c>
      <c r="X16" s="165">
        <f t="shared" si="3"/>
        <v>2.6001297858533419</v>
      </c>
      <c r="Y16" s="163">
        <f t="shared" si="4"/>
        <v>-1537</v>
      </c>
      <c r="Z16" s="163">
        <f t="shared" si="5"/>
        <v>40068</v>
      </c>
      <c r="AA16" s="164">
        <f t="shared" si="9"/>
        <v>4.2029488370260715E-2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41910</v>
      </c>
      <c r="R17" s="163">
        <v>41202</v>
      </c>
      <c r="S17" s="163">
        <v>15534</v>
      </c>
      <c r="T17" s="163">
        <v>22807</v>
      </c>
      <c r="U17" s="163">
        <v>38767</v>
      </c>
      <c r="V17" s="163">
        <v>44187</v>
      </c>
      <c r="W17" s="164">
        <f t="shared" si="8"/>
        <v>0.13980963190342299</v>
      </c>
      <c r="X17" s="165">
        <f t="shared" si="3"/>
        <v>1.8445345693317883</v>
      </c>
      <c r="Y17" s="163">
        <f t="shared" si="4"/>
        <v>5420</v>
      </c>
      <c r="Z17" s="163">
        <f t="shared" si="5"/>
        <v>28653</v>
      </c>
      <c r="AA17" s="164">
        <f t="shared" si="9"/>
        <v>3.3475557925965432E-2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28055</v>
      </c>
      <c r="R18" s="163">
        <v>26919</v>
      </c>
      <c r="S18" s="163">
        <v>9750</v>
      </c>
      <c r="T18" s="163">
        <v>10533</v>
      </c>
      <c r="U18" s="163">
        <v>22457</v>
      </c>
      <c r="V18" s="163">
        <v>23505</v>
      </c>
      <c r="W18" s="164">
        <f t="shared" si="8"/>
        <v>4.6666963530302308E-2</v>
      </c>
      <c r="X18" s="165">
        <f t="shared" si="3"/>
        <v>1.4107692307692306</v>
      </c>
      <c r="Y18" s="163">
        <f t="shared" si="4"/>
        <v>1048</v>
      </c>
      <c r="Z18" s="163">
        <f t="shared" si="5"/>
        <v>13755</v>
      </c>
      <c r="AA18" s="164">
        <f t="shared" si="9"/>
        <v>1.7807114967067633E-2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50198</v>
      </c>
      <c r="R19" s="163">
        <v>42509</v>
      </c>
      <c r="S19" s="163">
        <v>16737</v>
      </c>
      <c r="T19" s="163">
        <v>10472</v>
      </c>
      <c r="U19" s="163">
        <v>22560</v>
      </c>
      <c r="V19" s="163">
        <v>26526</v>
      </c>
      <c r="W19" s="164">
        <f t="shared" si="8"/>
        <v>0.17579787234042543</v>
      </c>
      <c r="X19" s="165">
        <f t="shared" si="3"/>
        <v>0.58487184083169019</v>
      </c>
      <c r="Y19" s="163">
        <f t="shared" si="4"/>
        <v>3966</v>
      </c>
      <c r="Z19" s="163">
        <f t="shared" si="5"/>
        <v>9789</v>
      </c>
      <c r="AA19" s="164">
        <f t="shared" si="9"/>
        <v>2.0095789475279135E-2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303491</v>
      </c>
      <c r="R20" s="169">
        <f t="shared" si="11"/>
        <v>289807</v>
      </c>
      <c r="S20" s="169">
        <f t="shared" si="11"/>
        <v>93792</v>
      </c>
      <c r="T20" s="169">
        <f t="shared" si="11"/>
        <v>149930</v>
      </c>
      <c r="U20" s="169">
        <f t="shared" si="11"/>
        <v>330580</v>
      </c>
      <c r="V20" s="169">
        <f t="shared" si="11"/>
        <v>342594</v>
      </c>
      <c r="W20" s="170">
        <f t="shared" si="8"/>
        <v>3.6342186460160963E-2</v>
      </c>
      <c r="X20" s="171">
        <f t="shared" si="3"/>
        <v>2.6526995905834188</v>
      </c>
      <c r="Y20" s="169">
        <f>V20-U20</f>
        <v>12014</v>
      </c>
      <c r="Z20" s="169">
        <f t="shared" si="5"/>
        <v>248802</v>
      </c>
      <c r="AA20" s="170">
        <f t="shared" si="9"/>
        <v>0.25954523484482317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907E7-40ED-45A6-9F75-28A53E839B46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45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136966</v>
      </c>
      <c r="P11" s="176">
        <v>46309</v>
      </c>
      <c r="Q11" s="176">
        <v>140298</v>
      </c>
      <c r="R11" s="176">
        <v>135627</v>
      </c>
      <c r="S11" s="176">
        <v>144210</v>
      </c>
      <c r="T11" s="177">
        <f t="shared" ref="T11:T23" si="2">IFERROR(S11/R11-1,"-")</f>
        <v>6.3283859408524767E-2</v>
      </c>
      <c r="U11" s="177">
        <f t="shared" ref="U11:U23" si="3">IFERROR(S11/O11-1,"-")</f>
        <v>5.2889038155454537E-2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17082</v>
      </c>
      <c r="P12" s="158">
        <v>15242</v>
      </c>
      <c r="Q12" s="158">
        <v>19503</v>
      </c>
      <c r="R12" s="158">
        <v>15910</v>
      </c>
      <c r="S12" s="158">
        <v>15999</v>
      </c>
      <c r="T12" s="159">
        <f t="shared" si="2"/>
        <v>5.5939660590822449E-3</v>
      </c>
      <c r="U12" s="160">
        <f t="shared" si="3"/>
        <v>-6.3400070249385321E-2</v>
      </c>
      <c r="V12" s="159">
        <f>S12/S11</f>
        <v>0.11094237570210111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7325</v>
      </c>
      <c r="P13" s="163">
        <v>8365</v>
      </c>
      <c r="Q13" s="163">
        <v>8182</v>
      </c>
      <c r="R13" s="163">
        <v>7519</v>
      </c>
      <c r="S13" s="163">
        <v>7601</v>
      </c>
      <c r="T13" s="164">
        <f t="shared" si="2"/>
        <v>1.0905705545950273E-2</v>
      </c>
      <c r="U13" s="165">
        <f t="shared" si="3"/>
        <v>3.7679180887371988E-2</v>
      </c>
      <c r="V13" s="164">
        <f>S13/S11</f>
        <v>5.2707856598016779E-2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9757</v>
      </c>
      <c r="P14" s="163">
        <v>6877</v>
      </c>
      <c r="Q14" s="163">
        <v>11321</v>
      </c>
      <c r="R14" s="163">
        <v>8391</v>
      </c>
      <c r="S14" s="163">
        <v>8398</v>
      </c>
      <c r="T14" s="164">
        <f t="shared" si="2"/>
        <v>8.3422714813496945E-4</v>
      </c>
      <c r="U14" s="165">
        <f t="shared" si="3"/>
        <v>-0.13928461617300403</v>
      </c>
      <c r="V14" s="164">
        <f>S14/S11</f>
        <v>5.8234519104084323E-2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119884</v>
      </c>
      <c r="P15" s="158">
        <v>31067</v>
      </c>
      <c r="Q15" s="158">
        <v>120795</v>
      </c>
      <c r="R15" s="158">
        <v>119717</v>
      </c>
      <c r="S15" s="158">
        <v>128211</v>
      </c>
      <c r="T15" s="159">
        <f t="shared" si="2"/>
        <v>7.095065863661798E-2</v>
      </c>
      <c r="U15" s="160">
        <f t="shared" si="3"/>
        <v>6.9458810183177011E-2</v>
      </c>
      <c r="V15" s="159">
        <f>S15/S11</f>
        <v>0.88905762429789892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74698</v>
      </c>
      <c r="P16" s="163">
        <v>5219</v>
      </c>
      <c r="Q16" s="163">
        <v>71288</v>
      </c>
      <c r="R16" s="163">
        <v>73066</v>
      </c>
      <c r="S16" s="163">
        <v>77891</v>
      </c>
      <c r="T16" s="164">
        <f t="shared" si="2"/>
        <v>6.6036186461555291E-2</v>
      </c>
      <c r="U16" s="165">
        <f t="shared" si="3"/>
        <v>4.2745455032263235E-2</v>
      </c>
      <c r="V16" s="164">
        <f>S16/S11</f>
        <v>0.54012204424103738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5206</v>
      </c>
      <c r="P17" s="163">
        <v>1616</v>
      </c>
      <c r="Q17" s="163">
        <v>3513</v>
      </c>
      <c r="R17" s="163">
        <v>3042</v>
      </c>
      <c r="S17" s="163">
        <v>3031</v>
      </c>
      <c r="T17" s="164">
        <f t="shared" si="2"/>
        <v>-3.6160420775805946E-3</v>
      </c>
      <c r="U17" s="165">
        <f t="shared" si="3"/>
        <v>-0.41778716865155585</v>
      </c>
      <c r="V17" s="164">
        <f>S17/S11</f>
        <v>2.1017959919561749E-2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2227</v>
      </c>
      <c r="P18" s="163">
        <v>2196</v>
      </c>
      <c r="Q18" s="163">
        <v>2336</v>
      </c>
      <c r="R18" s="163">
        <v>2338</v>
      </c>
      <c r="S18" s="163">
        <v>2776</v>
      </c>
      <c r="T18" s="164">
        <f t="shared" si="2"/>
        <v>0.18733960650128312</v>
      </c>
      <c r="U18" s="165">
        <f t="shared" si="3"/>
        <v>0.24651998203861702</v>
      </c>
      <c r="V18" s="164">
        <f>S18/S11</f>
        <v>1.9249705290895223E-2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5820</v>
      </c>
      <c r="P19" s="163">
        <v>3501</v>
      </c>
      <c r="Q19" s="163">
        <v>6530</v>
      </c>
      <c r="R19" s="163">
        <v>5758</v>
      </c>
      <c r="S19" s="163">
        <v>6584</v>
      </c>
      <c r="T19" s="164">
        <f t="shared" si="2"/>
        <v>0.14345258770406399</v>
      </c>
      <c r="U19" s="165">
        <f t="shared" si="3"/>
        <v>0.13127147766323022</v>
      </c>
      <c r="V19" s="164">
        <f>S19/S11</f>
        <v>4.565564107898204E-2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4278</v>
      </c>
      <c r="P20" s="163">
        <v>2476</v>
      </c>
      <c r="Q20" s="163">
        <v>4173</v>
      </c>
      <c r="R20" s="163">
        <v>4704</v>
      </c>
      <c r="S20" s="163">
        <v>4974</v>
      </c>
      <c r="T20" s="164">
        <f t="shared" si="2"/>
        <v>5.7397959183673519E-2</v>
      </c>
      <c r="U20" s="165">
        <f t="shared" si="3"/>
        <v>0.16269284712482479</v>
      </c>
      <c r="V20" s="164">
        <f>S20/S11</f>
        <v>3.4491366756812983E-2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783</v>
      </c>
      <c r="P21" s="163">
        <v>965</v>
      </c>
      <c r="Q21" s="163">
        <v>992</v>
      </c>
      <c r="R21" s="163">
        <v>601</v>
      </c>
      <c r="S21" s="163">
        <v>761</v>
      </c>
      <c r="T21" s="164">
        <f t="shared" si="2"/>
        <v>0.26622296173044924</v>
      </c>
      <c r="U21" s="165">
        <f t="shared" si="3"/>
        <v>-2.8097062579821253E-2</v>
      </c>
      <c r="V21" s="164">
        <f>S21/S11</f>
        <v>5.2770265584910891E-3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665</v>
      </c>
      <c r="P22" s="163">
        <v>71</v>
      </c>
      <c r="Q22" s="163">
        <v>194</v>
      </c>
      <c r="R22" s="163">
        <v>285</v>
      </c>
      <c r="S22" s="163">
        <v>136</v>
      </c>
      <c r="T22" s="164">
        <f t="shared" si="2"/>
        <v>-0.52280701754385972</v>
      </c>
      <c r="U22" s="165">
        <f t="shared" si="3"/>
        <v>-0.79548872180451125</v>
      </c>
      <c r="V22" s="164">
        <f>S22/S11</f>
        <v>9.4306913528881492E-4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26207</v>
      </c>
      <c r="P23" s="169">
        <f>P15-SUM(P16:P22)</f>
        <v>15023</v>
      </c>
      <c r="Q23" s="169">
        <f>Q15-SUM(Q16:Q22)</f>
        <v>31769</v>
      </c>
      <c r="R23" s="169">
        <f>R15-SUM(R16:R22)</f>
        <v>29923</v>
      </c>
      <c r="S23" s="169">
        <f>S15-SUM(S16:S22)</f>
        <v>32058</v>
      </c>
      <c r="T23" s="170">
        <f t="shared" si="2"/>
        <v>7.1349797814390215E-2</v>
      </c>
      <c r="U23" s="171">
        <f t="shared" si="3"/>
        <v>0.22326096081199687</v>
      </c>
      <c r="V23" s="170">
        <f>S23/S11</f>
        <v>0.22230081131682963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331EF-AEED-45B0-83FD-1A7AE3B8CFE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752837</v>
      </c>
      <c r="R9" s="176">
        <v>753991</v>
      </c>
      <c r="S9" s="176">
        <v>249277</v>
      </c>
      <c r="T9" s="176">
        <v>692851</v>
      </c>
      <c r="U9" s="176">
        <v>750730</v>
      </c>
      <c r="V9" s="176">
        <v>796046</v>
      </c>
      <c r="W9" s="177">
        <f>IFERROR(V9/U9-1,"-")</f>
        <v>6.0362580421722933E-2</v>
      </c>
      <c r="X9" s="177">
        <f>IFERROR(V9/R9-1,"-")</f>
        <v>5.5776527836539191E-2</v>
      </c>
      <c r="Y9" s="176">
        <f>V9-U9</f>
        <v>45316</v>
      </c>
      <c r="Z9" s="176">
        <f>V9-R9</f>
        <v>42055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71824</v>
      </c>
      <c r="R10" s="158">
        <v>70515</v>
      </c>
      <c r="S10" s="158">
        <v>13953</v>
      </c>
      <c r="T10" s="158">
        <v>69906</v>
      </c>
      <c r="U10" s="158">
        <v>63702</v>
      </c>
      <c r="V10" s="158">
        <v>61151</v>
      </c>
      <c r="W10" s="160">
        <f>IFERROR(V10/U10-1,"-")</f>
        <v>-4.0045838435213921E-2</v>
      </c>
      <c r="X10" s="159">
        <f t="shared" ref="X10:X21" si="5">IFERROR(V10/R10-1,"-")</f>
        <v>-0.13279444089909953</v>
      </c>
      <c r="Y10" s="157">
        <f t="shared" ref="Y10:Y20" si="6">V10-U10</f>
        <v>-2551</v>
      </c>
      <c r="Z10" s="158">
        <f t="shared" ref="Z10:Z21" si="7">V10-R10</f>
        <v>-9364</v>
      </c>
      <c r="AA10" s="159">
        <f t="shared" si="1"/>
        <v>7.6818425065888152E-2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22763</v>
      </c>
      <c r="R11" s="163">
        <v>28236</v>
      </c>
      <c r="S11" s="163">
        <v>5079</v>
      </c>
      <c r="T11" s="163">
        <v>29124</v>
      </c>
      <c r="U11" s="163">
        <v>26923</v>
      </c>
      <c r="V11" s="163">
        <v>27022</v>
      </c>
      <c r="W11" s="165">
        <f>IFERROR(V11/U11-1,"-")</f>
        <v>3.6771533632953268E-3</v>
      </c>
      <c r="X11" s="164">
        <f t="shared" si="5"/>
        <v>-4.299475846437173E-2</v>
      </c>
      <c r="Y11" s="162">
        <f t="shared" si="6"/>
        <v>99</v>
      </c>
      <c r="Z11" s="163">
        <f t="shared" si="7"/>
        <v>-1214</v>
      </c>
      <c r="AA11" s="164">
        <f>V11/V$9</f>
        <v>3.3945274519311695E-2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49061</v>
      </c>
      <c r="R12" s="163">
        <v>42279</v>
      </c>
      <c r="S12" s="163">
        <v>8874</v>
      </c>
      <c r="T12" s="163">
        <v>40782</v>
      </c>
      <c r="U12" s="163">
        <v>36779</v>
      </c>
      <c r="V12" s="163">
        <v>34129</v>
      </c>
      <c r="W12" s="165">
        <f>IFERROR(V12/U12-1,"-")</f>
        <v>-7.2051986187770201E-2</v>
      </c>
      <c r="X12" s="164">
        <f t="shared" si="5"/>
        <v>-0.19276709477518394</v>
      </c>
      <c r="Y12" s="162">
        <f t="shared" si="6"/>
        <v>-2650</v>
      </c>
      <c r="Z12" s="163">
        <f t="shared" si="7"/>
        <v>-8150</v>
      </c>
      <c r="AA12" s="164">
        <f t="shared" si="1"/>
        <v>4.2873150546576456E-2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681013</v>
      </c>
      <c r="R13" s="158">
        <v>683476</v>
      </c>
      <c r="S13" s="158">
        <v>235324</v>
      </c>
      <c r="T13" s="158">
        <v>622945</v>
      </c>
      <c r="U13" s="158">
        <v>687028</v>
      </c>
      <c r="V13" s="158">
        <v>734895</v>
      </c>
      <c r="W13" s="160">
        <f>IFERROR(V13/U13-1,"-")</f>
        <v>6.9672560652549897E-2</v>
      </c>
      <c r="X13" s="159">
        <f t="shared" si="5"/>
        <v>7.5231610180898745E-2</v>
      </c>
      <c r="Y13" s="157">
        <f t="shared" si="6"/>
        <v>47867</v>
      </c>
      <c r="Z13" s="158">
        <f t="shared" si="7"/>
        <v>51419</v>
      </c>
      <c r="AA13" s="159">
        <f t="shared" si="1"/>
        <v>0.92318157493411179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350668</v>
      </c>
      <c r="R14" s="163">
        <v>375319</v>
      </c>
      <c r="S14" s="163">
        <v>106790</v>
      </c>
      <c r="T14" s="163">
        <v>317230</v>
      </c>
      <c r="U14" s="163">
        <v>359100</v>
      </c>
      <c r="V14" s="163">
        <v>393325</v>
      </c>
      <c r="W14" s="165">
        <f t="shared" ref="W14:W21" si="9">IFERROR(V14/U14-1,"-")</f>
        <v>9.5307713728766341E-2</v>
      </c>
      <c r="X14" s="164">
        <f t="shared" si="5"/>
        <v>4.7975189105800675E-2</v>
      </c>
      <c r="Y14" s="162">
        <f t="shared" si="6"/>
        <v>34225</v>
      </c>
      <c r="Z14" s="163">
        <f t="shared" si="7"/>
        <v>18006</v>
      </c>
      <c r="AA14" s="164">
        <f t="shared" si="1"/>
        <v>0.49409833100097228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43189</v>
      </c>
      <c r="R15" s="163">
        <v>31821</v>
      </c>
      <c r="S15" s="163">
        <v>11703</v>
      </c>
      <c r="T15" s="163">
        <v>21160</v>
      </c>
      <c r="U15" s="163">
        <v>25321</v>
      </c>
      <c r="V15" s="163">
        <v>24837</v>
      </c>
      <c r="W15" s="165">
        <f t="shared" si="9"/>
        <v>-1.9114568934876175E-2</v>
      </c>
      <c r="X15" s="164">
        <f t="shared" si="5"/>
        <v>-0.21947770340341288</v>
      </c>
      <c r="Y15" s="162">
        <f t="shared" si="6"/>
        <v>-484</v>
      </c>
      <c r="Z15" s="163">
        <f t="shared" si="7"/>
        <v>-6984</v>
      </c>
      <c r="AA15" s="164">
        <f t="shared" si="1"/>
        <v>3.1200458264974636E-2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14665</v>
      </c>
      <c r="R16" s="163">
        <v>14608</v>
      </c>
      <c r="S16" s="163">
        <v>5799</v>
      </c>
      <c r="T16" s="163">
        <v>15136</v>
      </c>
      <c r="U16" s="163">
        <v>16940</v>
      </c>
      <c r="V16" s="163">
        <v>16916</v>
      </c>
      <c r="W16" s="165">
        <f t="shared" si="9"/>
        <v>-1.4167650531287102E-3</v>
      </c>
      <c r="X16" s="164">
        <f t="shared" si="5"/>
        <v>0.15799561883899238</v>
      </c>
      <c r="Y16" s="162">
        <f t="shared" si="6"/>
        <v>-24</v>
      </c>
      <c r="Z16" s="163">
        <f t="shared" si="7"/>
        <v>2308</v>
      </c>
      <c r="AA16" s="164">
        <f t="shared" si="1"/>
        <v>2.1250028264698271E-2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32390</v>
      </c>
      <c r="R17" s="163">
        <v>31580</v>
      </c>
      <c r="S17" s="163">
        <v>10447</v>
      </c>
      <c r="T17" s="163">
        <v>34591</v>
      </c>
      <c r="U17" s="163">
        <v>30080</v>
      </c>
      <c r="V17" s="163">
        <v>33155</v>
      </c>
      <c r="W17" s="165">
        <f t="shared" si="9"/>
        <v>0.10222739361702127</v>
      </c>
      <c r="X17" s="164">
        <f t="shared" si="5"/>
        <v>4.9873337555414787E-2</v>
      </c>
      <c r="Y17" s="162">
        <f t="shared" si="6"/>
        <v>3075</v>
      </c>
      <c r="Z17" s="163">
        <f t="shared" si="7"/>
        <v>1575</v>
      </c>
      <c r="AA17" s="164">
        <f t="shared" si="1"/>
        <v>4.1649603163636272E-2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24687</v>
      </c>
      <c r="R18" s="163">
        <v>23114</v>
      </c>
      <c r="S18" s="163">
        <v>9027</v>
      </c>
      <c r="T18" s="163">
        <v>21351</v>
      </c>
      <c r="U18" s="163">
        <v>24315</v>
      </c>
      <c r="V18" s="163">
        <v>26281</v>
      </c>
      <c r="W18" s="165">
        <f t="shared" si="9"/>
        <v>8.0855439029405618E-2</v>
      </c>
      <c r="X18" s="164">
        <f t="shared" si="5"/>
        <v>0.13701652678030629</v>
      </c>
      <c r="Y18" s="162">
        <f t="shared" si="6"/>
        <v>1966</v>
      </c>
      <c r="Z18" s="163">
        <f t="shared" si="7"/>
        <v>3167</v>
      </c>
      <c r="AA18" s="164">
        <f t="shared" si="1"/>
        <v>3.301442378958E-2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16661</v>
      </c>
      <c r="R19" s="163">
        <v>17397</v>
      </c>
      <c r="S19" s="163">
        <v>9587</v>
      </c>
      <c r="T19" s="163">
        <v>13129</v>
      </c>
      <c r="U19" s="163">
        <v>14938</v>
      </c>
      <c r="V19" s="163">
        <v>13612</v>
      </c>
      <c r="W19" s="165">
        <f t="shared" si="9"/>
        <v>-8.8766903199892888E-2</v>
      </c>
      <c r="X19" s="164">
        <f t="shared" si="5"/>
        <v>-0.21756624705408978</v>
      </c>
      <c r="Y19" s="162">
        <f t="shared" si="6"/>
        <v>-1326</v>
      </c>
      <c r="Z19" s="163">
        <f t="shared" si="7"/>
        <v>-3785</v>
      </c>
      <c r="AA19" s="164">
        <f t="shared" si="1"/>
        <v>1.7099514349673259E-2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28332</v>
      </c>
      <c r="R20" s="163">
        <v>24395</v>
      </c>
      <c r="S20" s="163">
        <v>15367</v>
      </c>
      <c r="T20" s="163">
        <v>11528</v>
      </c>
      <c r="U20" s="163">
        <v>14453</v>
      </c>
      <c r="V20" s="163">
        <v>14891</v>
      </c>
      <c r="W20" s="165">
        <f t="shared" si="9"/>
        <v>3.0305126963260154E-2</v>
      </c>
      <c r="X20" s="164">
        <f t="shared" si="5"/>
        <v>-0.38958803033408484</v>
      </c>
      <c r="Y20" s="162">
        <f t="shared" si="6"/>
        <v>438</v>
      </c>
      <c r="Z20" s="163">
        <f t="shared" si="7"/>
        <v>-9504</v>
      </c>
      <c r="AA20" s="164">
        <f t="shared" si="1"/>
        <v>1.8706205420289782E-2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170421</v>
      </c>
      <c r="R21" s="169">
        <f t="shared" si="11"/>
        <v>165242</v>
      </c>
      <c r="S21" s="169">
        <f t="shared" si="11"/>
        <v>66604</v>
      </c>
      <c r="T21" s="169">
        <f t="shared" si="11"/>
        <v>188820</v>
      </c>
      <c r="U21" s="169">
        <f t="shared" si="11"/>
        <v>201881</v>
      </c>
      <c r="V21" s="169">
        <f t="shared" si="11"/>
        <v>211878</v>
      </c>
      <c r="W21" s="171">
        <f t="shared" si="9"/>
        <v>4.9519271253857466E-2</v>
      </c>
      <c r="X21" s="170">
        <f t="shared" si="5"/>
        <v>0.28222848912504084</v>
      </c>
      <c r="Y21" s="168">
        <f>V21-U21</f>
        <v>9997</v>
      </c>
      <c r="Z21" s="169">
        <f t="shared" si="7"/>
        <v>46636</v>
      </c>
      <c r="AA21" s="170">
        <f t="shared" si="1"/>
        <v>0.2661630106802873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62A65-3F3F-43FA-BCB8-AF523A1B708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404262</v>
      </c>
      <c r="R9" s="176">
        <f t="shared" ref="R9:V9" si="2">R10+R13</f>
        <v>416260</v>
      </c>
      <c r="S9" s="176">
        <f t="shared" si="2"/>
        <v>147106</v>
      </c>
      <c r="T9" s="176">
        <f t="shared" si="2"/>
        <v>411014</v>
      </c>
      <c r="U9" s="176">
        <f t="shared" si="2"/>
        <v>461407</v>
      </c>
      <c r="V9" s="176">
        <f t="shared" si="2"/>
        <v>489154</v>
      </c>
      <c r="W9" s="177">
        <f>IFERROR(V9/U9-1,"-")</f>
        <v>6.0135628631555305E-2</v>
      </c>
      <c r="X9" s="177">
        <f>IFERROR(V9/R9-1,"-")</f>
        <v>0.17511651371738823</v>
      </c>
      <c r="Y9" s="176">
        <f>V9-U9</f>
        <v>27747</v>
      </c>
      <c r="Z9" s="176">
        <f>V9-R9</f>
        <v>72894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41024</v>
      </c>
      <c r="R10" s="158">
        <v>43221</v>
      </c>
      <c r="S10" s="158">
        <v>9666</v>
      </c>
      <c r="T10" s="158">
        <v>45684</v>
      </c>
      <c r="U10" s="158">
        <v>44408</v>
      </c>
      <c r="V10" s="158">
        <v>43010</v>
      </c>
      <c r="W10" s="160">
        <f>IFERROR(V10/U10-1,"-")</f>
        <v>-3.1480814267699553E-2</v>
      </c>
      <c r="X10" s="159">
        <f t="shared" ref="X10:X21" si="7">IFERROR(V10/R10-1,"-")</f>
        <v>-4.8818861201730401E-3</v>
      </c>
      <c r="Y10" s="157">
        <f t="shared" ref="Y10:Y20" si="8">V10-U10</f>
        <v>-1398</v>
      </c>
      <c r="Z10" s="158">
        <f t="shared" ref="Z10:Z21" si="9">V10-R10</f>
        <v>-211</v>
      </c>
      <c r="AA10" s="159">
        <f t="shared" si="3"/>
        <v>8.7927319412700294E-2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6354</v>
      </c>
      <c r="R11" s="163">
        <v>8873</v>
      </c>
      <c r="S11" s="163">
        <v>2065</v>
      </c>
      <c r="T11" s="163">
        <v>11126</v>
      </c>
      <c r="U11" s="163">
        <v>14836</v>
      </c>
      <c r="V11" s="163">
        <v>17196</v>
      </c>
      <c r="W11" s="165">
        <f>IFERROR(V11/U11-1,"-")</f>
        <v>0.15907252628740909</v>
      </c>
      <c r="X11" s="164">
        <f t="shared" si="7"/>
        <v>0.93801420038318484</v>
      </c>
      <c r="Y11" s="162">
        <f t="shared" si="8"/>
        <v>2360</v>
      </c>
      <c r="Z11" s="163">
        <f t="shared" si="9"/>
        <v>8323</v>
      </c>
      <c r="AA11" s="164">
        <f>V11/V$9</f>
        <v>3.5154572997460921E-2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34670</v>
      </c>
      <c r="R12" s="163">
        <v>34348</v>
      </c>
      <c r="S12" s="163">
        <v>7601</v>
      </c>
      <c r="T12" s="163">
        <v>34558</v>
      </c>
      <c r="U12" s="163">
        <v>29572</v>
      </c>
      <c r="V12" s="163">
        <v>25814</v>
      </c>
      <c r="W12" s="165">
        <f>IFERROR(V12/U12-1,"-")</f>
        <v>-0.12707966995806841</v>
      </c>
      <c r="X12" s="164">
        <f t="shared" si="7"/>
        <v>-0.24845696983812737</v>
      </c>
      <c r="Y12" s="162">
        <f t="shared" si="8"/>
        <v>-3758</v>
      </c>
      <c r="Z12" s="163">
        <f t="shared" si="9"/>
        <v>-8534</v>
      </c>
      <c r="AA12" s="164">
        <f t="shared" si="3"/>
        <v>5.2772746415239373E-2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363238</v>
      </c>
      <c r="R13" s="158">
        <v>373039</v>
      </c>
      <c r="S13" s="158">
        <v>137440</v>
      </c>
      <c r="T13" s="158">
        <v>365330</v>
      </c>
      <c r="U13" s="158">
        <v>416999</v>
      </c>
      <c r="V13" s="158">
        <v>446144</v>
      </c>
      <c r="W13" s="160">
        <f>IFERROR(V13/U13-1,"-")</f>
        <v>6.989225393825893E-2</v>
      </c>
      <c r="X13" s="159">
        <f t="shared" si="7"/>
        <v>0.19597146679033561</v>
      </c>
      <c r="Y13" s="157">
        <f t="shared" si="8"/>
        <v>29145</v>
      </c>
      <c r="Z13" s="158">
        <f t="shared" si="9"/>
        <v>73105</v>
      </c>
      <c r="AA13" s="159">
        <f t="shared" si="3"/>
        <v>0.91207268058729973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183306</v>
      </c>
      <c r="R14" s="163">
        <v>204126</v>
      </c>
      <c r="S14" s="163">
        <v>66259</v>
      </c>
      <c r="T14" s="163">
        <v>187188</v>
      </c>
      <c r="U14" s="163">
        <v>212560</v>
      </c>
      <c r="V14" s="163">
        <v>234149</v>
      </c>
      <c r="W14" s="165">
        <f t="shared" ref="W14:W21" si="11">IFERROR(V14/U14-1,"-")</f>
        <v>0.10156661648475729</v>
      </c>
      <c r="X14" s="164">
        <f t="shared" si="7"/>
        <v>0.14708072465046107</v>
      </c>
      <c r="Y14" s="162">
        <f t="shared" si="8"/>
        <v>21589</v>
      </c>
      <c r="Z14" s="163">
        <f t="shared" si="9"/>
        <v>30023</v>
      </c>
      <c r="AA14" s="164">
        <f t="shared" si="3"/>
        <v>0.47868156040837856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30390</v>
      </c>
      <c r="R15" s="163">
        <v>22919</v>
      </c>
      <c r="S15" s="163">
        <v>8479</v>
      </c>
      <c r="T15" s="163">
        <v>14523</v>
      </c>
      <c r="U15" s="163">
        <v>19137</v>
      </c>
      <c r="V15" s="163">
        <v>17749</v>
      </c>
      <c r="W15" s="165">
        <f t="shared" si="11"/>
        <v>-7.2529654595809179E-2</v>
      </c>
      <c r="X15" s="164">
        <f t="shared" si="7"/>
        <v>-0.22557703215672587</v>
      </c>
      <c r="Y15" s="162">
        <f t="shared" si="8"/>
        <v>-1388</v>
      </c>
      <c r="Z15" s="163">
        <f t="shared" si="9"/>
        <v>-5170</v>
      </c>
      <c r="AA15" s="164">
        <f t="shared" si="3"/>
        <v>3.6285096309137815E-2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9332</v>
      </c>
      <c r="R16" s="163">
        <v>9714</v>
      </c>
      <c r="S16" s="163">
        <v>4192</v>
      </c>
      <c r="T16" s="163">
        <v>9594</v>
      </c>
      <c r="U16" s="163">
        <v>11611</v>
      </c>
      <c r="V16" s="163">
        <v>11210</v>
      </c>
      <c r="W16" s="165">
        <f t="shared" si="11"/>
        <v>-3.4536215657566149E-2</v>
      </c>
      <c r="X16" s="164">
        <f t="shared" si="7"/>
        <v>0.15400452954498656</v>
      </c>
      <c r="Y16" s="162">
        <f t="shared" si="8"/>
        <v>-401</v>
      </c>
      <c r="Z16" s="163">
        <f t="shared" si="9"/>
        <v>1496</v>
      </c>
      <c r="AA16" s="164">
        <f t="shared" si="3"/>
        <v>2.2917118126397823E-2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15902</v>
      </c>
      <c r="R17" s="163">
        <v>16023</v>
      </c>
      <c r="S17" s="163">
        <v>5403</v>
      </c>
      <c r="T17" s="163">
        <v>17649</v>
      </c>
      <c r="U17" s="163">
        <v>16224</v>
      </c>
      <c r="V17" s="163">
        <v>18165</v>
      </c>
      <c r="W17" s="165">
        <f t="shared" si="11"/>
        <v>0.11963757396449703</v>
      </c>
      <c r="X17" s="164">
        <f t="shared" si="7"/>
        <v>0.13368283093053734</v>
      </c>
      <c r="Y17" s="162">
        <f t="shared" si="8"/>
        <v>1941</v>
      </c>
      <c r="Z17" s="163">
        <f t="shared" si="9"/>
        <v>2142</v>
      </c>
      <c r="AA17" s="164">
        <f t="shared" si="3"/>
        <v>3.7135544225335985E-2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19208</v>
      </c>
      <c r="R18" s="163">
        <v>18601</v>
      </c>
      <c r="S18" s="163">
        <v>7570</v>
      </c>
      <c r="T18" s="163">
        <v>16989</v>
      </c>
      <c r="U18" s="163">
        <v>19979</v>
      </c>
      <c r="V18" s="163">
        <v>20959</v>
      </c>
      <c r="W18" s="165">
        <f t="shared" si="11"/>
        <v>4.9051504079283159E-2</v>
      </c>
      <c r="X18" s="164">
        <f t="shared" si="7"/>
        <v>0.12676737809795169</v>
      </c>
      <c r="Y18" s="162">
        <f t="shared" si="8"/>
        <v>980</v>
      </c>
      <c r="Z18" s="163">
        <f t="shared" si="9"/>
        <v>2358</v>
      </c>
      <c r="AA18" s="164">
        <f t="shared" si="3"/>
        <v>4.2847446816340048E-2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5508</v>
      </c>
      <c r="R19" s="163">
        <v>5207</v>
      </c>
      <c r="S19" s="163">
        <v>3315</v>
      </c>
      <c r="T19" s="163">
        <v>4885</v>
      </c>
      <c r="U19" s="163">
        <v>6119</v>
      </c>
      <c r="V19" s="163">
        <v>5101</v>
      </c>
      <c r="W19" s="165">
        <f t="shared" si="11"/>
        <v>-0.16636705344010461</v>
      </c>
      <c r="X19" s="164">
        <f t="shared" si="7"/>
        <v>-2.035721144613023E-2</v>
      </c>
      <c r="Y19" s="162">
        <f t="shared" si="8"/>
        <v>-1018</v>
      </c>
      <c r="Z19" s="163">
        <f t="shared" si="9"/>
        <v>-106</v>
      </c>
      <c r="AA19" s="164">
        <f t="shared" si="3"/>
        <v>1.0428208703189588E-2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8021</v>
      </c>
      <c r="R20" s="163">
        <v>6436</v>
      </c>
      <c r="S20" s="163">
        <v>4738</v>
      </c>
      <c r="T20" s="163">
        <v>3867</v>
      </c>
      <c r="U20" s="163">
        <v>5813</v>
      </c>
      <c r="V20" s="163">
        <v>5357</v>
      </c>
      <c r="W20" s="165">
        <f t="shared" si="11"/>
        <v>-7.8444864957853078E-2</v>
      </c>
      <c r="X20" s="164">
        <f t="shared" si="7"/>
        <v>-0.16765071472964577</v>
      </c>
      <c r="Y20" s="162">
        <f t="shared" si="8"/>
        <v>-456</v>
      </c>
      <c r="Z20" s="163">
        <f t="shared" si="9"/>
        <v>-1079</v>
      </c>
      <c r="AA20" s="164">
        <f t="shared" si="3"/>
        <v>1.0951561267003848E-2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91571</v>
      </c>
      <c r="R21" s="169">
        <f t="shared" si="13"/>
        <v>90013</v>
      </c>
      <c r="S21" s="169">
        <f t="shared" si="13"/>
        <v>37484</v>
      </c>
      <c r="T21" s="169">
        <f t="shared" si="13"/>
        <v>110635</v>
      </c>
      <c r="U21" s="169">
        <f t="shared" si="13"/>
        <v>125556</v>
      </c>
      <c r="V21" s="169">
        <f t="shared" si="13"/>
        <v>133454</v>
      </c>
      <c r="W21" s="171">
        <f t="shared" si="11"/>
        <v>6.2904202109019147E-2</v>
      </c>
      <c r="X21" s="170">
        <f t="shared" si="7"/>
        <v>0.48260806772355114</v>
      </c>
      <c r="Y21" s="168">
        <f>V21-U21</f>
        <v>7898</v>
      </c>
      <c r="Z21" s="169">
        <f t="shared" si="9"/>
        <v>43441</v>
      </c>
      <c r="AA21" s="170">
        <f t="shared" si="3"/>
        <v>0.27282614473151606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2085B-2B3B-4948-824A-F5D3A630305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>
        <f>Q10+Q13</f>
        <v>348575</v>
      </c>
      <c r="R9" s="176">
        <f t="shared" ref="R9:V9" si="2">R10+R13</f>
        <v>337731</v>
      </c>
      <c r="S9" s="176">
        <f t="shared" si="2"/>
        <v>102171</v>
      </c>
      <c r="T9" s="176">
        <f t="shared" si="2"/>
        <v>281837</v>
      </c>
      <c r="U9" s="176">
        <f t="shared" si="2"/>
        <v>289323</v>
      </c>
      <c r="V9" s="176">
        <f t="shared" si="2"/>
        <v>306892</v>
      </c>
      <c r="W9" s="177">
        <f>IFERROR(V9/U9-1,"-")</f>
        <v>6.072451896323483E-2</v>
      </c>
      <c r="X9" s="177">
        <f>IFERROR(V9/R9-1,"-")</f>
        <v>-9.1312316607003785E-2</v>
      </c>
      <c r="Y9" s="176">
        <f>V9-U9</f>
        <v>17569</v>
      </c>
      <c r="Z9" s="176">
        <f>V9-R9</f>
        <v>-30839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>
        <v>30800</v>
      </c>
      <c r="R10" s="158">
        <v>27294</v>
      </c>
      <c r="S10" s="158">
        <v>4287</v>
      </c>
      <c r="T10" s="158">
        <v>24222</v>
      </c>
      <c r="U10" s="158">
        <v>19294</v>
      </c>
      <c r="V10" s="158">
        <v>18141</v>
      </c>
      <c r="W10" s="160">
        <f>IFERROR(V10/U10-1,"-")</f>
        <v>-5.9759510728723986E-2</v>
      </c>
      <c r="X10" s="159">
        <f t="shared" ref="X10:X21" si="7">IFERROR(V10/R10-1,"-")</f>
        <v>-0.33534842822598376</v>
      </c>
      <c r="Y10" s="157">
        <f t="shared" ref="Y10:Y20" si="8">V10-U10</f>
        <v>-1153</v>
      </c>
      <c r="Z10" s="158">
        <f t="shared" ref="Z10:Z21" si="9">V10-R10</f>
        <v>-9153</v>
      </c>
      <c r="AA10" s="159">
        <f t="shared" si="3"/>
        <v>5.9112000312813627E-2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>
        <v>16409</v>
      </c>
      <c r="R11" s="163">
        <v>19363</v>
      </c>
      <c r="S11" s="163">
        <v>3014</v>
      </c>
      <c r="T11" s="163">
        <v>17998</v>
      </c>
      <c r="U11" s="163">
        <v>12087</v>
      </c>
      <c r="V11" s="163">
        <v>9826</v>
      </c>
      <c r="W11" s="165">
        <f>IFERROR(V11/U11-1,"-")</f>
        <v>-0.18706047819971872</v>
      </c>
      <c r="X11" s="164">
        <f t="shared" si="7"/>
        <v>-0.4925373134328358</v>
      </c>
      <c r="Y11" s="162">
        <f t="shared" si="8"/>
        <v>-2261</v>
      </c>
      <c r="Z11" s="163">
        <f t="shared" si="9"/>
        <v>-9537</v>
      </c>
      <c r="AA11" s="164">
        <f>V11/V$9</f>
        <v>3.2017778241205372E-2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>
        <v>14391</v>
      </c>
      <c r="R12" s="163">
        <v>7931</v>
      </c>
      <c r="S12" s="163">
        <v>1273</v>
      </c>
      <c r="T12" s="163">
        <v>6224</v>
      </c>
      <c r="U12" s="163">
        <v>7207</v>
      </c>
      <c r="V12" s="163">
        <v>8315</v>
      </c>
      <c r="W12" s="165">
        <f>IFERROR(V12/U12-1,"-")</f>
        <v>0.1537394200083253</v>
      </c>
      <c r="X12" s="164">
        <f t="shared" si="7"/>
        <v>4.8417601815660127E-2</v>
      </c>
      <c r="Y12" s="162">
        <f t="shared" si="8"/>
        <v>1108</v>
      </c>
      <c r="Z12" s="163">
        <f t="shared" si="9"/>
        <v>384</v>
      </c>
      <c r="AA12" s="164">
        <f t="shared" si="3"/>
        <v>2.7094222071608252E-2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>
        <v>317775</v>
      </c>
      <c r="R13" s="158">
        <v>310437</v>
      </c>
      <c r="S13" s="158">
        <v>97884</v>
      </c>
      <c r="T13" s="158">
        <v>257615</v>
      </c>
      <c r="U13" s="158">
        <v>270029</v>
      </c>
      <c r="V13" s="158">
        <v>288751</v>
      </c>
      <c r="W13" s="160">
        <f>IFERROR(V13/U13-1,"-")</f>
        <v>6.9333293831403298E-2</v>
      </c>
      <c r="X13" s="159">
        <f t="shared" si="7"/>
        <v>-6.9856363771071073E-2</v>
      </c>
      <c r="Y13" s="157">
        <f t="shared" si="8"/>
        <v>18722</v>
      </c>
      <c r="Z13" s="158">
        <f t="shared" si="9"/>
        <v>-21686</v>
      </c>
      <c r="AA13" s="159">
        <f t="shared" si="3"/>
        <v>0.94088799968718639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>
        <v>167362</v>
      </c>
      <c r="R14" s="163">
        <v>171193</v>
      </c>
      <c r="S14" s="163">
        <v>40531</v>
      </c>
      <c r="T14" s="163">
        <v>130042</v>
      </c>
      <c r="U14" s="163">
        <v>146540</v>
      </c>
      <c r="V14" s="163">
        <v>159176</v>
      </c>
      <c r="W14" s="165">
        <f t="shared" ref="W14:W21" si="11">IFERROR(V14/U14-1,"-")</f>
        <v>8.622901596833632E-2</v>
      </c>
      <c r="X14" s="164">
        <f t="shared" si="7"/>
        <v>-7.0195627157652485E-2</v>
      </c>
      <c r="Y14" s="162">
        <f t="shared" si="8"/>
        <v>12636</v>
      </c>
      <c r="Z14" s="163">
        <f t="shared" si="9"/>
        <v>-12017</v>
      </c>
      <c r="AA14" s="164">
        <f t="shared" si="3"/>
        <v>0.518671063435997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>
        <v>12799</v>
      </c>
      <c r="R15" s="163">
        <v>8902</v>
      </c>
      <c r="S15" s="163">
        <v>3224</v>
      </c>
      <c r="T15" s="163">
        <v>6637</v>
      </c>
      <c r="U15" s="163">
        <v>6184</v>
      </c>
      <c r="V15" s="163">
        <v>7088</v>
      </c>
      <c r="W15" s="165">
        <f t="shared" si="11"/>
        <v>0.14618369987063384</v>
      </c>
      <c r="X15" s="164">
        <f t="shared" si="7"/>
        <v>-0.20377443271175022</v>
      </c>
      <c r="Y15" s="162">
        <f t="shared" si="8"/>
        <v>904</v>
      </c>
      <c r="Z15" s="163">
        <f t="shared" si="9"/>
        <v>-1814</v>
      </c>
      <c r="AA15" s="164">
        <f t="shared" si="3"/>
        <v>2.3096072885575383E-2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>
        <v>5333</v>
      </c>
      <c r="R16" s="163">
        <v>4894</v>
      </c>
      <c r="S16" s="163">
        <v>1607</v>
      </c>
      <c r="T16" s="163">
        <v>5542</v>
      </c>
      <c r="U16" s="163">
        <v>5329</v>
      </c>
      <c r="V16" s="163">
        <v>5706</v>
      </c>
      <c r="W16" s="165">
        <f t="shared" si="11"/>
        <v>7.0744980296490789E-2</v>
      </c>
      <c r="X16" s="164">
        <f t="shared" si="7"/>
        <v>0.16591744993870039</v>
      </c>
      <c r="Y16" s="162">
        <f t="shared" si="8"/>
        <v>377</v>
      </c>
      <c r="Z16" s="163">
        <f t="shared" si="9"/>
        <v>812</v>
      </c>
      <c r="AA16" s="164">
        <f t="shared" si="3"/>
        <v>1.859286002893526E-2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>
        <v>16488</v>
      </c>
      <c r="R17" s="163">
        <v>15557</v>
      </c>
      <c r="S17" s="163">
        <v>5044</v>
      </c>
      <c r="T17" s="163">
        <v>16942</v>
      </c>
      <c r="U17" s="163">
        <v>13856</v>
      </c>
      <c r="V17" s="163">
        <v>14990</v>
      </c>
      <c r="W17" s="165">
        <f t="shared" si="11"/>
        <v>8.1841801385681201E-2</v>
      </c>
      <c r="X17" s="164">
        <f t="shared" si="7"/>
        <v>-3.644661567140195E-2</v>
      </c>
      <c r="Y17" s="162">
        <f t="shared" si="8"/>
        <v>1134</v>
      </c>
      <c r="Z17" s="163">
        <f t="shared" si="9"/>
        <v>-567</v>
      </c>
      <c r="AA17" s="164">
        <f t="shared" si="3"/>
        <v>4.8844544660662383E-2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>
        <v>5479</v>
      </c>
      <c r="R18" s="163">
        <v>4513</v>
      </c>
      <c r="S18" s="163">
        <v>1457</v>
      </c>
      <c r="T18" s="163">
        <v>4362</v>
      </c>
      <c r="U18" s="163">
        <v>4336</v>
      </c>
      <c r="V18" s="163">
        <v>5322</v>
      </c>
      <c r="W18" s="165">
        <f t="shared" si="11"/>
        <v>0.22739852398523985</v>
      </c>
      <c r="X18" s="164">
        <f t="shared" si="7"/>
        <v>0.17925991579880352</v>
      </c>
      <c r="Y18" s="162">
        <f t="shared" si="8"/>
        <v>986</v>
      </c>
      <c r="Z18" s="163">
        <f t="shared" si="9"/>
        <v>809</v>
      </c>
      <c r="AA18" s="164">
        <f t="shared" si="3"/>
        <v>1.7341605515946979E-2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>
        <v>11153</v>
      </c>
      <c r="R19" s="163">
        <v>12190</v>
      </c>
      <c r="S19" s="163">
        <v>6272</v>
      </c>
      <c r="T19" s="163">
        <v>8244</v>
      </c>
      <c r="U19" s="163">
        <v>8819</v>
      </c>
      <c r="V19" s="163">
        <v>8511</v>
      </c>
      <c r="W19" s="165">
        <f t="shared" si="11"/>
        <v>-3.4924594625241001E-2</v>
      </c>
      <c r="X19" s="164">
        <f t="shared" si="7"/>
        <v>-0.30180475799835926</v>
      </c>
      <c r="Y19" s="162">
        <f t="shared" si="8"/>
        <v>-308</v>
      </c>
      <c r="Z19" s="163">
        <f t="shared" si="9"/>
        <v>-3679</v>
      </c>
      <c r="AA19" s="164">
        <f t="shared" si="3"/>
        <v>2.7732883229279356E-2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>
        <v>20311</v>
      </c>
      <c r="R20" s="163">
        <v>17959</v>
      </c>
      <c r="S20" s="163">
        <v>10629</v>
      </c>
      <c r="T20" s="163">
        <v>7661</v>
      </c>
      <c r="U20" s="163">
        <v>8640</v>
      </c>
      <c r="V20" s="163">
        <v>9534</v>
      </c>
      <c r="W20" s="165">
        <f t="shared" si="11"/>
        <v>0.10347222222222219</v>
      </c>
      <c r="X20" s="164">
        <f t="shared" si="7"/>
        <v>-0.46912411604209592</v>
      </c>
      <c r="Y20" s="162">
        <f t="shared" si="8"/>
        <v>894</v>
      </c>
      <c r="Z20" s="163">
        <f t="shared" si="9"/>
        <v>-8425</v>
      </c>
      <c r="AA20" s="164">
        <f t="shared" si="3"/>
        <v>3.1066303455287204E-2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>
        <f t="shared" ref="Q21:V21" si="13">Q13-SUM(Q14:Q20)</f>
        <v>78850</v>
      </c>
      <c r="R21" s="169">
        <f t="shared" si="13"/>
        <v>75229</v>
      </c>
      <c r="S21" s="169">
        <f t="shared" si="13"/>
        <v>29120</v>
      </c>
      <c r="T21" s="169">
        <f t="shared" si="13"/>
        <v>78185</v>
      </c>
      <c r="U21" s="169">
        <f t="shared" si="13"/>
        <v>76325</v>
      </c>
      <c r="V21" s="169">
        <f t="shared" si="13"/>
        <v>78424</v>
      </c>
      <c r="W21" s="171">
        <f t="shared" si="11"/>
        <v>2.7500818866688537E-2</v>
      </c>
      <c r="X21" s="170">
        <f t="shared" si="7"/>
        <v>4.2470323944223676E-2</v>
      </c>
      <c r="Y21" s="168">
        <f>V21-U21</f>
        <v>2099</v>
      </c>
      <c r="Z21" s="169">
        <f t="shared" si="9"/>
        <v>3195</v>
      </c>
      <c r="AA21" s="170">
        <f t="shared" si="3"/>
        <v>0.25554266647550278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192F-3261-41CF-889D-D20A3F24576F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2189E-4C15-484B-9F6B-26A8CA35722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35596-8CB0-466A-BAAF-1E5B460DE3FA}">
  <sheetPr>
    <tabColor theme="8" tint="0.59999389629810485"/>
  </sheetPr>
  <dimension ref="A4:N76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1" t="s">
        <v>45</v>
      </c>
      <c r="C7" s="274" t="s">
        <v>8</v>
      </c>
      <c r="D7" s="15" t="s">
        <v>30</v>
      </c>
      <c r="E7" s="16">
        <v>112094</v>
      </c>
      <c r="F7" s="16">
        <v>42074</v>
      </c>
      <c r="G7" s="16">
        <v>119732</v>
      </c>
      <c r="H7" s="16">
        <v>112830</v>
      </c>
      <c r="I7" s="16">
        <v>121148</v>
      </c>
      <c r="J7" s="17">
        <f>I7/H7-1</f>
        <v>7.3721527962421263E-2</v>
      </c>
      <c r="K7" s="16">
        <f>I7-H7</f>
        <v>8318</v>
      </c>
      <c r="L7" s="17">
        <f>I7/E7-1</f>
        <v>8.0771495352115252E-2</v>
      </c>
      <c r="M7" s="16">
        <f>I7-E7</f>
        <v>9054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62023</v>
      </c>
      <c r="F8" s="20">
        <v>18560</v>
      </c>
      <c r="G8" s="20">
        <v>71116</v>
      </c>
      <c r="H8" s="20">
        <v>70310</v>
      </c>
      <c r="I8" s="20">
        <v>76375</v>
      </c>
      <c r="J8" s="21">
        <f t="shared" ref="J8:J20" si="0">I8/H8-1</f>
        <v>8.6260844830038375E-2</v>
      </c>
      <c r="K8" s="20">
        <f t="shared" ref="K8:K17" si="1">I8-H8</f>
        <v>6065</v>
      </c>
      <c r="L8" s="21">
        <f t="shared" ref="L8:L20" si="2">I8/E8-1</f>
        <v>0.23139802976315238</v>
      </c>
      <c r="M8" s="20">
        <f t="shared" ref="M8:M17" si="3">I8-E8</f>
        <v>14352</v>
      </c>
      <c r="N8" s="22">
        <f>I8/$I$7</f>
        <v>0.63042724601314093</v>
      </c>
    </row>
    <row r="9" spans="2:14" x14ac:dyDescent="0.25">
      <c r="B9" s="272"/>
      <c r="C9" s="276"/>
      <c r="D9" s="23" t="s">
        <v>32</v>
      </c>
      <c r="E9" s="24">
        <v>50071</v>
      </c>
      <c r="F9" s="24">
        <v>23514</v>
      </c>
      <c r="G9" s="24">
        <v>48616</v>
      </c>
      <c r="H9" s="24">
        <v>42520</v>
      </c>
      <c r="I9" s="24">
        <v>44773</v>
      </c>
      <c r="J9" s="25">
        <f>IFERROR(I9/H9-1,"-")</f>
        <v>5.2986829727187157E-2</v>
      </c>
      <c r="K9" s="24">
        <f>IFERROR(I9-H9,"-")</f>
        <v>2253</v>
      </c>
      <c r="L9" s="25">
        <f>IFERROR(I9/E9-1,"-")</f>
        <v>-0.10580975015478022</v>
      </c>
      <c r="M9" s="24">
        <f>IFERROR(I9-E9,"-")</f>
        <v>-5298</v>
      </c>
      <c r="N9" s="25">
        <f>IFERROR(I9/$I$7,"-")</f>
        <v>0.36957275398685907</v>
      </c>
    </row>
    <row r="10" spans="2:14" x14ac:dyDescent="0.25">
      <c r="B10" s="272"/>
      <c r="C10" s="277" t="s">
        <v>33</v>
      </c>
      <c r="D10" s="26" t="s">
        <v>30</v>
      </c>
      <c r="E10" s="27">
        <v>136966</v>
      </c>
      <c r="F10" s="27">
        <v>46309</v>
      </c>
      <c r="G10" s="27">
        <v>140298</v>
      </c>
      <c r="H10" s="27">
        <v>135627</v>
      </c>
      <c r="I10" s="27">
        <v>144210</v>
      </c>
      <c r="J10" s="28">
        <f t="shared" si="0"/>
        <v>6.3283859408524767E-2</v>
      </c>
      <c r="K10" s="27">
        <f t="shared" si="1"/>
        <v>8583</v>
      </c>
      <c r="L10" s="28">
        <f t="shared" si="2"/>
        <v>5.2889038155454537E-2</v>
      </c>
      <c r="M10" s="27">
        <f t="shared" si="3"/>
        <v>7244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75505</v>
      </c>
      <c r="F11" s="29">
        <v>20308</v>
      </c>
      <c r="G11" s="29">
        <v>83304</v>
      </c>
      <c r="H11" s="29">
        <v>83660</v>
      </c>
      <c r="I11" s="29">
        <v>89791</v>
      </c>
      <c r="J11" s="30">
        <f t="shared" si="0"/>
        <v>7.3284723882381053E-2</v>
      </c>
      <c r="K11" s="29">
        <f t="shared" si="1"/>
        <v>6131</v>
      </c>
      <c r="L11" s="30">
        <f t="shared" si="2"/>
        <v>0.18920601284683136</v>
      </c>
      <c r="M11" s="29">
        <f t="shared" si="3"/>
        <v>14286</v>
      </c>
      <c r="N11" s="31">
        <f>I11/$I$10</f>
        <v>0.62264059357880863</v>
      </c>
    </row>
    <row r="12" spans="2:14" x14ac:dyDescent="0.25">
      <c r="B12" s="272"/>
      <c r="C12" s="279"/>
      <c r="D12" s="32" t="s">
        <v>32</v>
      </c>
      <c r="E12" s="33">
        <v>61461</v>
      </c>
      <c r="F12" s="33">
        <v>26001</v>
      </c>
      <c r="G12" s="33">
        <v>56994</v>
      </c>
      <c r="H12" s="33">
        <v>51967</v>
      </c>
      <c r="I12" s="33">
        <v>54419</v>
      </c>
      <c r="J12" s="34">
        <f>IFERROR(I12/H12-1,"-")</f>
        <v>4.7183789712702318E-2</v>
      </c>
      <c r="K12" s="33">
        <f>IFERROR(I12-H12,"-")</f>
        <v>2452</v>
      </c>
      <c r="L12" s="34">
        <f>IFERROR(I12/E12-1,"-")</f>
        <v>-0.11457672345064351</v>
      </c>
      <c r="M12" s="33">
        <f>IFERROR(I12-E12,"-")</f>
        <v>-7042</v>
      </c>
      <c r="N12" s="34">
        <f>IFERROR(I12/$I$10,"-")</f>
        <v>0.37735940642119131</v>
      </c>
    </row>
    <row r="13" spans="2:14" x14ac:dyDescent="0.25">
      <c r="B13" s="272"/>
      <c r="C13" s="274" t="s">
        <v>21</v>
      </c>
      <c r="D13" s="15" t="s">
        <v>30</v>
      </c>
      <c r="E13" s="16">
        <v>925657</v>
      </c>
      <c r="F13" s="16">
        <v>254312</v>
      </c>
      <c r="G13" s="16">
        <v>858220</v>
      </c>
      <c r="H13" s="16">
        <v>871300</v>
      </c>
      <c r="I13" s="16">
        <v>895588</v>
      </c>
      <c r="J13" s="17">
        <f t="shared" si="0"/>
        <v>2.7875588201538015E-2</v>
      </c>
      <c r="K13" s="16">
        <f t="shared" si="1"/>
        <v>24288</v>
      </c>
      <c r="L13" s="17">
        <f t="shared" si="2"/>
        <v>-3.2483954639785595E-2</v>
      </c>
      <c r="M13" s="16">
        <f t="shared" si="3"/>
        <v>-30069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502865</v>
      </c>
      <c r="F14" s="20">
        <v>113386</v>
      </c>
      <c r="G14" s="20">
        <v>491736</v>
      </c>
      <c r="H14" s="20">
        <v>510638</v>
      </c>
      <c r="I14" s="20">
        <v>531003</v>
      </c>
      <c r="J14" s="21">
        <f t="shared" si="0"/>
        <v>3.9881481597531021E-2</v>
      </c>
      <c r="K14" s="20">
        <f t="shared" si="1"/>
        <v>20365</v>
      </c>
      <c r="L14" s="21">
        <f t="shared" si="2"/>
        <v>5.5955375697254839E-2</v>
      </c>
      <c r="M14" s="20">
        <f t="shared" si="3"/>
        <v>28138</v>
      </c>
      <c r="N14" s="22">
        <f>I14/$I$13</f>
        <v>0.59290990946729971</v>
      </c>
    </row>
    <row r="15" spans="2:14" x14ac:dyDescent="0.25">
      <c r="B15" s="272"/>
      <c r="C15" s="276"/>
      <c r="D15" s="23" t="s">
        <v>32</v>
      </c>
      <c r="E15" s="24">
        <v>422792</v>
      </c>
      <c r="F15" s="24">
        <v>140926</v>
      </c>
      <c r="G15" s="24">
        <v>366484</v>
      </c>
      <c r="H15" s="24">
        <v>360662</v>
      </c>
      <c r="I15" s="24">
        <v>364585</v>
      </c>
      <c r="J15" s="25">
        <f>IFERROR(I15/H15-1,"-")</f>
        <v>1.0877220222812456E-2</v>
      </c>
      <c r="K15" s="24">
        <f>IFERROR(I15-H15,"-")</f>
        <v>3923</v>
      </c>
      <c r="L15" s="25">
        <f>IFERROR(I15/E15-1,"-")</f>
        <v>-0.13767289825729911</v>
      </c>
      <c r="M15" s="24">
        <f>IFERROR(I15-E15,"-")</f>
        <v>-58207</v>
      </c>
      <c r="N15" s="25">
        <f>IFERROR(I15/$I$13,"-")</f>
        <v>0.40709009053270029</v>
      </c>
    </row>
    <row r="16" spans="2:14" x14ac:dyDescent="0.25">
      <c r="B16" s="272"/>
      <c r="C16" s="277" t="s">
        <v>22</v>
      </c>
      <c r="D16" s="26" t="s">
        <v>30</v>
      </c>
      <c r="E16" s="35">
        <v>8.2578639356254566</v>
      </c>
      <c r="F16" s="35">
        <v>6.0443979654893756</v>
      </c>
      <c r="G16" s="35">
        <v>7.167841512711723</v>
      </c>
      <c r="H16" s="35">
        <v>7.7222369937073472</v>
      </c>
      <c r="I16" s="35">
        <v>7.3925116386568499</v>
      </c>
      <c r="J16" s="36">
        <f t="shared" si="0"/>
        <v>-4.2698165741245964E-2</v>
      </c>
      <c r="K16" s="37">
        <f t="shared" si="1"/>
        <v>-0.32972535505049727</v>
      </c>
      <c r="L16" s="36">
        <f t="shared" si="2"/>
        <v>-0.10479129999168046</v>
      </c>
      <c r="M16" s="37">
        <f t="shared" si="3"/>
        <v>-0.86535229696860672</v>
      </c>
      <c r="N16" s="38"/>
    </row>
    <row r="17" spans="2:14" x14ac:dyDescent="0.25">
      <c r="B17" s="272"/>
      <c r="C17" s="278"/>
      <c r="D17" s="4" t="s">
        <v>31</v>
      </c>
      <c r="E17" s="39">
        <f>E14/E8</f>
        <v>8.1077181045741096</v>
      </c>
      <c r="F17" s="39">
        <f t="shared" ref="F17:I17" si="4">F14/F8</f>
        <v>6.1091594827586206</v>
      </c>
      <c r="G17" s="39">
        <f t="shared" si="4"/>
        <v>6.9145621238539849</v>
      </c>
      <c r="H17" s="39">
        <f t="shared" si="4"/>
        <v>7.2626653392120613</v>
      </c>
      <c r="I17" s="39">
        <f t="shared" si="4"/>
        <v>6.9525761047463179</v>
      </c>
      <c r="J17" s="40">
        <f t="shared" si="0"/>
        <v>-4.2696340803634714E-2</v>
      </c>
      <c r="K17" s="41">
        <f t="shared" si="1"/>
        <v>-0.31008923446574332</v>
      </c>
      <c r="L17" s="40">
        <f t="shared" si="2"/>
        <v>-0.14247436639121658</v>
      </c>
      <c r="M17" s="41">
        <f t="shared" si="3"/>
        <v>-1.1551419998277916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8.4438497333786025</v>
      </c>
      <c r="F18" s="43">
        <f t="shared" ref="F18:I18" si="5">IFERROR(F15/F9,"-")</f>
        <v>5.9932805987922091</v>
      </c>
      <c r="G18" s="43">
        <f t="shared" si="5"/>
        <v>7.5383412868191542</v>
      </c>
      <c r="H18" s="43">
        <f t="shared" si="5"/>
        <v>8.4821730950141117</v>
      </c>
      <c r="I18" s="43">
        <f t="shared" si="5"/>
        <v>8.1429656266053208</v>
      </c>
      <c r="J18" s="34">
        <f>IFERROR(I18/H18-1,"-")</f>
        <v>-3.9990632660889647E-2</v>
      </c>
      <c r="K18" s="33">
        <f>IFERROR(I18-H18,"-")</f>
        <v>-0.3392074684087909</v>
      </c>
      <c r="L18" s="34">
        <f>IFERROR(I18/E18-1,"-")</f>
        <v>-3.563352218169924E-2</v>
      </c>
      <c r="M18" s="33">
        <f>IFERROR(I18-E18,"-")</f>
        <v>-0.3008841067732817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0.72970000000000002</v>
      </c>
      <c r="F19" s="18">
        <v>0.31109999999999999</v>
      </c>
      <c r="G19" s="18">
        <v>0.70909999999999995</v>
      </c>
      <c r="H19" s="18">
        <v>0.75749999999999995</v>
      </c>
      <c r="I19" s="18">
        <v>0.75879999999999992</v>
      </c>
      <c r="J19" s="17">
        <f t="shared" si="0"/>
        <v>1.7161716171616437E-3</v>
      </c>
      <c r="K19" s="44">
        <f>(I19-H19)*100</f>
        <v>0.12999999999999678</v>
      </c>
      <c r="L19" s="17">
        <f t="shared" si="2"/>
        <v>3.9879402494175542E-2</v>
      </c>
      <c r="M19" s="44">
        <f>(I19-E19)*100</f>
        <v>2.9099999999999904</v>
      </c>
      <c r="N19" s="18"/>
    </row>
    <row r="20" spans="2:14" x14ac:dyDescent="0.25">
      <c r="B20" s="272"/>
      <c r="C20" s="281"/>
      <c r="D20" s="19" t="s">
        <v>31</v>
      </c>
      <c r="E20" s="22">
        <v>0.79430000000000012</v>
      </c>
      <c r="F20" s="22">
        <v>0.2979</v>
      </c>
      <c r="G20" s="22">
        <v>0.73349999999999993</v>
      </c>
      <c r="H20" s="22">
        <v>0.82590000000000008</v>
      </c>
      <c r="I20" s="22">
        <v>0.78220000000000001</v>
      </c>
      <c r="J20" s="21">
        <f t="shared" si="0"/>
        <v>-5.2911974815353036E-2</v>
      </c>
      <c r="K20" s="45">
        <f>(I20-H20)*100</f>
        <v>-4.3700000000000072</v>
      </c>
      <c r="L20" s="21">
        <f t="shared" si="2"/>
        <v>-1.5233538965126692E-2</v>
      </c>
      <c r="M20" s="45">
        <f>(I20-E20)*100</f>
        <v>-1.2100000000000111</v>
      </c>
      <c r="N20" s="22"/>
    </row>
    <row r="21" spans="2:14" x14ac:dyDescent="0.25">
      <c r="B21" s="272"/>
      <c r="C21" s="282"/>
      <c r="D21" s="23" t="s">
        <v>32</v>
      </c>
      <c r="E21" s="25">
        <v>0.6653</v>
      </c>
      <c r="F21" s="25">
        <v>0.3226</v>
      </c>
      <c r="G21" s="25">
        <v>0.67879999999999996</v>
      </c>
      <c r="H21" s="25">
        <v>0.67799999999999994</v>
      </c>
      <c r="I21" s="25">
        <v>0.72719999999999996</v>
      </c>
      <c r="J21" s="25">
        <f>IFERROR(I21/H21-1,"-")</f>
        <v>7.2566371681415998E-2</v>
      </c>
      <c r="K21" s="24">
        <f>IFERROR(I21-H21,"-")</f>
        <v>4.9200000000000021E-2</v>
      </c>
      <c r="L21" s="25">
        <f>IFERROR(I21/E21-1,"-")</f>
        <v>9.3040733503682471E-2</v>
      </c>
      <c r="M21" s="24">
        <f>IFERROR(I21-E21,"-")</f>
        <v>6.1899999999999955E-2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40921</v>
      </c>
      <c r="F22" s="27">
        <v>26368</v>
      </c>
      <c r="G22" s="27">
        <v>39041</v>
      </c>
      <c r="H22" s="27">
        <v>37104</v>
      </c>
      <c r="I22" s="27">
        <v>38072</v>
      </c>
      <c r="J22" s="36">
        <f>I22/H22-1</f>
        <v>2.6088831392841794E-2</v>
      </c>
      <c r="K22" s="27">
        <f>I22-H22</f>
        <v>968</v>
      </c>
      <c r="L22" s="36">
        <f>I22/E22-1</f>
        <v>-6.9621954497690708E-2</v>
      </c>
      <c r="M22" s="27">
        <f>I22-E22</f>
        <v>-2849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20422</v>
      </c>
      <c r="F23" s="29">
        <v>12278</v>
      </c>
      <c r="G23" s="29">
        <v>21626</v>
      </c>
      <c r="H23" s="29">
        <v>19944</v>
      </c>
      <c r="I23" s="29">
        <v>21899</v>
      </c>
      <c r="J23" s="40">
        <f>I23/H23-1</f>
        <v>9.8024468511833218E-2</v>
      </c>
      <c r="K23" s="29">
        <f>I23-H23</f>
        <v>1955</v>
      </c>
      <c r="L23" s="40">
        <f>I23/E23-1</f>
        <v>7.2323964352169146E-2</v>
      </c>
      <c r="M23" s="29">
        <f>I23-E23</f>
        <v>1477</v>
      </c>
      <c r="N23" s="42">
        <f>I23/$I$22</f>
        <v>0.5751996217692793</v>
      </c>
    </row>
    <row r="24" spans="2:14" x14ac:dyDescent="0.25">
      <c r="B24" s="273"/>
      <c r="C24" s="285"/>
      <c r="D24" s="32" t="s">
        <v>32</v>
      </c>
      <c r="E24" s="33">
        <v>20499</v>
      </c>
      <c r="F24" s="33">
        <v>14090</v>
      </c>
      <c r="G24" s="33">
        <v>17415</v>
      </c>
      <c r="H24" s="33">
        <v>17160</v>
      </c>
      <c r="I24" s="33">
        <v>16173</v>
      </c>
      <c r="J24" s="34">
        <f>IFERROR(I24/H24-1,"-")</f>
        <v>-5.7517482517482565E-2</v>
      </c>
      <c r="K24" s="33">
        <f>IFERROR(I24-H24,"-")</f>
        <v>-987</v>
      </c>
      <c r="L24" s="34">
        <f>IFERROR(I24/E24-1,"-")</f>
        <v>-0.21103468461876185</v>
      </c>
      <c r="M24" s="33">
        <f>IFERROR(I24-E24,"-")</f>
        <v>-4326</v>
      </c>
      <c r="N24" s="34">
        <f>IFERROR(I24/$I$22,"-")</f>
        <v>0.42480037823072075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1" t="s">
        <v>45</v>
      </c>
      <c r="C32" s="274" t="s">
        <v>8</v>
      </c>
      <c r="D32" s="15" t="s">
        <v>30</v>
      </c>
      <c r="E32" s="49">
        <v>753991</v>
      </c>
      <c r="F32" s="49">
        <v>123433</v>
      </c>
      <c r="G32" s="49">
        <v>692851</v>
      </c>
      <c r="H32" s="49">
        <v>750730</v>
      </c>
      <c r="I32" s="49">
        <v>796046</v>
      </c>
      <c r="J32" s="17">
        <f>I32/H32-1</f>
        <v>6.0362580421722933E-2</v>
      </c>
      <c r="K32" s="16">
        <f>I32-H32</f>
        <v>45316</v>
      </c>
      <c r="L32" s="17">
        <f>I32/E32-1</f>
        <v>5.5776527836539191E-2</v>
      </c>
      <c r="M32" s="16">
        <f>I32-E32</f>
        <v>42055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416260</v>
      </c>
      <c r="F33" s="50">
        <v>42517</v>
      </c>
      <c r="G33" s="50">
        <v>411014</v>
      </c>
      <c r="H33" s="50">
        <v>461407</v>
      </c>
      <c r="I33" s="50">
        <v>489154</v>
      </c>
      <c r="J33" s="21">
        <f t="shared" ref="J33:J45" si="6">I33/H33-1</f>
        <v>6.0135628631555305E-2</v>
      </c>
      <c r="K33" s="20">
        <f t="shared" ref="K33:K42" si="7">I33-H33</f>
        <v>27747</v>
      </c>
      <c r="L33" s="21">
        <f t="shared" ref="L33:L45" si="8">I33/E33-1</f>
        <v>0.17511651371738823</v>
      </c>
      <c r="M33" s="20">
        <f t="shared" ref="M33:M42" si="9">I33-E33</f>
        <v>72894</v>
      </c>
      <c r="N33" s="22">
        <f>I33/$I$32</f>
        <v>0.61447956525125436</v>
      </c>
    </row>
    <row r="34" spans="1:14" x14ac:dyDescent="0.25">
      <c r="B34" s="272"/>
      <c r="C34" s="276"/>
      <c r="D34" s="23" t="s">
        <v>32</v>
      </c>
      <c r="E34" s="24">
        <v>337731</v>
      </c>
      <c r="F34" s="24">
        <v>80916</v>
      </c>
      <c r="G34" s="24">
        <v>281837</v>
      </c>
      <c r="H34" s="24">
        <v>289323</v>
      </c>
      <c r="I34" s="24">
        <v>306892</v>
      </c>
      <c r="J34" s="25">
        <f>IFERROR(I34/H34-1,"-")</f>
        <v>6.072451896323483E-2</v>
      </c>
      <c r="K34" s="24">
        <f>IFERROR(I34-H34,"-")</f>
        <v>17569</v>
      </c>
      <c r="L34" s="25">
        <f>IFERROR(I34/E34-1,"-")</f>
        <v>-9.1312316607003785E-2</v>
      </c>
      <c r="M34" s="24">
        <f>IFERROR(I34-E34,"-")</f>
        <v>-30839</v>
      </c>
      <c r="N34" s="25">
        <f>IFERROR(I34/I32,"-")</f>
        <v>0.3855204347487457</v>
      </c>
    </row>
    <row r="35" spans="1:14" x14ac:dyDescent="0.25">
      <c r="B35" s="272"/>
      <c r="C35" s="277" t="s">
        <v>33</v>
      </c>
      <c r="D35" s="26" t="s">
        <v>30</v>
      </c>
      <c r="E35" s="51">
        <v>918946</v>
      </c>
      <c r="F35" s="51">
        <v>139606</v>
      </c>
      <c r="G35" s="51">
        <v>824563</v>
      </c>
      <c r="H35" s="51">
        <v>905307</v>
      </c>
      <c r="I35" s="51">
        <v>958144</v>
      </c>
      <c r="J35" s="28">
        <f t="shared" si="6"/>
        <v>5.8363626924347267E-2</v>
      </c>
      <c r="K35" s="27">
        <f t="shared" si="7"/>
        <v>52837</v>
      </c>
      <c r="L35" s="28">
        <f t="shared" si="8"/>
        <v>4.2655389979389335E-2</v>
      </c>
      <c r="M35" s="27">
        <f t="shared" si="9"/>
        <v>39198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503642</v>
      </c>
      <c r="F36" s="52">
        <v>47456</v>
      </c>
      <c r="G36" s="52">
        <v>485638</v>
      </c>
      <c r="H36" s="52">
        <v>552084</v>
      </c>
      <c r="I36" s="52">
        <v>580812</v>
      </c>
      <c r="J36" s="30">
        <f t="shared" si="6"/>
        <v>5.2035559806116405E-2</v>
      </c>
      <c r="K36" s="29">
        <f t="shared" si="7"/>
        <v>28728</v>
      </c>
      <c r="L36" s="30">
        <f t="shared" si="8"/>
        <v>0.15322391698865467</v>
      </c>
      <c r="M36" s="29">
        <f t="shared" si="9"/>
        <v>77170</v>
      </c>
      <c r="N36" s="31">
        <f>I36/$I$35</f>
        <v>0.60618445661612452</v>
      </c>
    </row>
    <row r="37" spans="1:14" x14ac:dyDescent="0.25">
      <c r="B37" s="272"/>
      <c r="C37" s="279"/>
      <c r="D37" s="32" t="s">
        <v>32</v>
      </c>
      <c r="E37" s="33">
        <v>415304</v>
      </c>
      <c r="F37" s="33">
        <v>92150</v>
      </c>
      <c r="G37" s="33">
        <v>338925</v>
      </c>
      <c r="H37" s="33">
        <v>353223</v>
      </c>
      <c r="I37" s="33">
        <v>377332</v>
      </c>
      <c r="J37" s="34">
        <f>IFERROR(I37/H37-1,"-")</f>
        <v>6.8254332249032545E-2</v>
      </c>
      <c r="K37" s="33">
        <f>IFERROR(I37-H37,"-")</f>
        <v>24109</v>
      </c>
      <c r="L37" s="34">
        <f>IFERROR(I37/E37-1,"-")</f>
        <v>-9.1431818619613581E-2</v>
      </c>
      <c r="M37" s="33">
        <f>IFERROR(I37-E37,"-")</f>
        <v>-37972</v>
      </c>
      <c r="N37" s="34">
        <f>IFERROR(I37/I35,"-")</f>
        <v>0.39381554338387548</v>
      </c>
    </row>
    <row r="38" spans="1:14" x14ac:dyDescent="0.25">
      <c r="B38" s="272"/>
      <c r="C38" s="274" t="s">
        <v>21</v>
      </c>
      <c r="D38" s="15" t="s">
        <v>30</v>
      </c>
      <c r="E38" s="49">
        <v>5809856</v>
      </c>
      <c r="F38" s="49">
        <v>689636</v>
      </c>
      <c r="G38" s="49">
        <v>4842970</v>
      </c>
      <c r="H38" s="49">
        <v>5449273</v>
      </c>
      <c r="I38" s="49">
        <v>5748289</v>
      </c>
      <c r="J38" s="17">
        <f t="shared" si="6"/>
        <v>5.4872640809150219E-2</v>
      </c>
      <c r="K38" s="16">
        <f t="shared" si="7"/>
        <v>299016</v>
      </c>
      <c r="L38" s="17">
        <f t="shared" si="8"/>
        <v>-1.0596992421154638E-2</v>
      </c>
      <c r="M38" s="16">
        <f t="shared" si="9"/>
        <v>-61567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3102743</v>
      </c>
      <c r="F39" s="50">
        <v>254151</v>
      </c>
      <c r="G39" s="50">
        <v>2775034</v>
      </c>
      <c r="H39" s="50">
        <v>3233039</v>
      </c>
      <c r="I39" s="50">
        <v>3302573</v>
      </c>
      <c r="J39" s="21">
        <f t="shared" si="6"/>
        <v>2.1507318655914709E-2</v>
      </c>
      <c r="K39" s="20">
        <f t="shared" si="7"/>
        <v>69534</v>
      </c>
      <c r="L39" s="21">
        <f t="shared" si="8"/>
        <v>6.4404302902302923E-2</v>
      </c>
      <c r="M39" s="20">
        <f t="shared" si="9"/>
        <v>199830</v>
      </c>
      <c r="N39" s="22">
        <f>I39/$I$38</f>
        <v>0.57453148232456652</v>
      </c>
    </row>
    <row r="40" spans="1:14" x14ac:dyDescent="0.25">
      <c r="B40" s="272"/>
      <c r="C40" s="276"/>
      <c r="D40" s="23" t="s">
        <v>32</v>
      </c>
      <c r="E40" s="24">
        <v>2707113</v>
      </c>
      <c r="F40" s="24">
        <v>435485</v>
      </c>
      <c r="G40" s="24">
        <v>2067936</v>
      </c>
      <c r="H40" s="24">
        <v>2216234</v>
      </c>
      <c r="I40" s="24">
        <v>2445716</v>
      </c>
      <c r="J40" s="25">
        <f>IFERROR(I40/H40-1,"-")</f>
        <v>0.10354592520464889</v>
      </c>
      <c r="K40" s="24">
        <f>IFERROR(I40-H40,"-")</f>
        <v>229482</v>
      </c>
      <c r="L40" s="25">
        <f>IFERROR(I40/E40-1,"-")</f>
        <v>-9.655932353027008E-2</v>
      </c>
      <c r="M40" s="24">
        <f>IFERROR(I40-E40,"-")</f>
        <v>-261397</v>
      </c>
      <c r="N40" s="25">
        <f>IFERROR(I40/I38,"-")</f>
        <v>0.42546851767543353</v>
      </c>
    </row>
    <row r="41" spans="1:14" x14ac:dyDescent="0.25">
      <c r="B41" s="272"/>
      <c r="C41" s="277" t="s">
        <v>22</v>
      </c>
      <c r="D41" s="26" t="s">
        <v>30</v>
      </c>
      <c r="E41" s="53">
        <v>7.7054712854662721</v>
      </c>
      <c r="F41" s="53">
        <v>5.587128239611773</v>
      </c>
      <c r="G41" s="53">
        <v>6.9899155806948388</v>
      </c>
      <c r="H41" s="53">
        <v>7.2586322645957937</v>
      </c>
      <c r="I41" s="53">
        <v>7.2210512960306312</v>
      </c>
      <c r="J41" s="36">
        <f t="shared" si="6"/>
        <v>-5.1774173418958069E-3</v>
      </c>
      <c r="K41" s="37">
        <f t="shared" si="7"/>
        <v>-3.7580968565162465E-2</v>
      </c>
      <c r="L41" s="36">
        <f t="shared" si="8"/>
        <v>-6.2867016369178241E-2</v>
      </c>
      <c r="M41" s="37">
        <f t="shared" si="9"/>
        <v>-0.48441998943564091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7.4538581655695957</v>
      </c>
      <c r="F42" s="54">
        <f t="shared" si="10"/>
        <v>5.9776324764211966</v>
      </c>
      <c r="G42" s="54">
        <f t="shared" si="10"/>
        <v>6.7516775584286668</v>
      </c>
      <c r="H42" s="54">
        <f t="shared" si="10"/>
        <v>7.0069136359006254</v>
      </c>
      <c r="I42" s="54">
        <f t="shared" si="10"/>
        <v>6.7516017450537049</v>
      </c>
      <c r="J42" s="40">
        <f t="shared" si="6"/>
        <v>-3.6437139675706054E-2</v>
      </c>
      <c r="K42" s="41">
        <f t="shared" si="7"/>
        <v>-0.25531189084692052</v>
      </c>
      <c r="L42" s="40">
        <f t="shared" si="8"/>
        <v>-9.4213815840997639E-2</v>
      </c>
      <c r="M42" s="41">
        <f t="shared" si="9"/>
        <v>-0.70225642051589077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8.0155893299697087</v>
      </c>
      <c r="F43" s="43">
        <f t="shared" ref="F43:I43" si="11">IFERROR(F40/F34,"-")</f>
        <v>5.3819392950714322</v>
      </c>
      <c r="G43" s="43">
        <f t="shared" si="11"/>
        <v>7.3373474738944848</v>
      </c>
      <c r="H43" s="43">
        <f t="shared" si="11"/>
        <v>7.660068504750746</v>
      </c>
      <c r="I43" s="43">
        <f t="shared" si="11"/>
        <v>7.9693051627282561</v>
      </c>
      <c r="J43" s="34">
        <f>IFERROR(I43/H43-1,"-")</f>
        <v>4.0369959849017256E-2</v>
      </c>
      <c r="K43" s="33">
        <f>IFERROR(I43-H43,"-")</f>
        <v>0.3092366579775101</v>
      </c>
      <c r="L43" s="34">
        <f>IFERROR(I43/E43-1,"-")</f>
        <v>-5.7742687825085293E-3</v>
      </c>
      <c r="M43" s="33">
        <f>IFERROR(I43-E43,"-")</f>
        <v>-4.6284167241452678E-2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0.66642685411198999</v>
      </c>
      <c r="F44" s="57">
        <v>0.18941136952707033</v>
      </c>
      <c r="G44" s="57">
        <v>0.60684885109631315</v>
      </c>
      <c r="H44" s="57">
        <v>0.687485018396778</v>
      </c>
      <c r="I44" s="57">
        <v>0.71706247198725714</v>
      </c>
      <c r="J44" s="57">
        <f t="shared" si="6"/>
        <v>4.3022688202652093E-2</v>
      </c>
      <c r="K44" s="44">
        <f>(I44-H44)*100</f>
        <v>2.9577453590479141</v>
      </c>
      <c r="L44" s="17">
        <f t="shared" si="8"/>
        <v>7.5980758522612213E-2</v>
      </c>
      <c r="M44" s="44">
        <f>(I44-E44)*100</f>
        <v>5.0635617875267158</v>
      </c>
      <c r="N44" s="18"/>
    </row>
    <row r="45" spans="1:14" x14ac:dyDescent="0.25">
      <c r="B45" s="272"/>
      <c r="C45" s="281"/>
      <c r="D45" s="19" t="s">
        <v>31</v>
      </c>
      <c r="E45" s="58">
        <v>0.71457790580700786</v>
      </c>
      <c r="F45" s="58">
        <v>0.23078075596631514</v>
      </c>
      <c r="G45" s="58">
        <v>0.63316724400164093</v>
      </c>
      <c r="H45" s="58">
        <v>0.75845824401087958</v>
      </c>
      <c r="I45" s="58">
        <v>0.73816464921023162</v>
      </c>
      <c r="J45" s="58">
        <f t="shared" si="6"/>
        <v>-2.675637711224732E-2</v>
      </c>
      <c r="K45" s="45">
        <f>(I45-H45)*100</f>
        <v>-2.0293594800647963</v>
      </c>
      <c r="L45" s="21">
        <f t="shared" si="8"/>
        <v>3.3007938268936554E-2</v>
      </c>
      <c r="M45" s="45">
        <f>(I45-E45)*100</f>
        <v>2.3586743403223753</v>
      </c>
      <c r="N45" s="22"/>
    </row>
    <row r="46" spans="1:14" x14ac:dyDescent="0.25">
      <c r="B46" s="272"/>
      <c r="C46" s="282"/>
      <c r="D46" s="23" t="s">
        <v>32</v>
      </c>
      <c r="E46" s="59">
        <v>0.61864764288404372</v>
      </c>
      <c r="F46" s="59">
        <v>0.17147259277459298</v>
      </c>
      <c r="G46" s="59">
        <v>0.57478766525309366</v>
      </c>
      <c r="H46" s="59">
        <v>0.60490995272046999</v>
      </c>
      <c r="I46" s="59">
        <v>0.69041059076199018</v>
      </c>
      <c r="J46" s="25">
        <f>IFERROR(I46/H46-1,"-")</f>
        <v>0.14134440615003441</v>
      </c>
      <c r="K46" s="24">
        <f>IFERROR(I46-H46,"-")</f>
        <v>8.5500638041520194E-2</v>
      </c>
      <c r="L46" s="25">
        <f>IFERROR(I46/E46-1,"-")</f>
        <v>0.11599971114962671</v>
      </c>
      <c r="M46" s="24">
        <f>IFERROR(I46-E46,"-")</f>
        <v>7.1762947877946459E-2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41128.142857142855</v>
      </c>
      <c r="F47" s="51">
        <v>17129.571428571428</v>
      </c>
      <c r="G47" s="51">
        <v>37622.857142857145</v>
      </c>
      <c r="H47" s="51">
        <v>37383.714285714283</v>
      </c>
      <c r="I47" s="51">
        <v>37637.142857142855</v>
      </c>
      <c r="J47" s="36">
        <f>I47/H47-1</f>
        <v>6.7791169569637599E-3</v>
      </c>
      <c r="K47" s="27">
        <f>I47-H47</f>
        <v>253.42857142857247</v>
      </c>
      <c r="L47" s="36">
        <f>I47/E47-1</f>
        <v>-8.4881051209286684E-2</v>
      </c>
      <c r="M47" s="27">
        <f>I47-E47</f>
        <v>-3491</v>
      </c>
      <c r="N47" s="38">
        <f>I47/$I$22</f>
        <v>0.98857803259988586</v>
      </c>
    </row>
    <row r="48" spans="1:14" x14ac:dyDescent="0.25">
      <c r="B48" s="272"/>
      <c r="C48" s="278"/>
      <c r="D48" s="4" t="s">
        <v>31</v>
      </c>
      <c r="E48" s="52">
        <v>20482</v>
      </c>
      <c r="F48" s="52">
        <v>5165.1428571428569</v>
      </c>
      <c r="G48" s="52">
        <v>20660</v>
      </c>
      <c r="H48" s="52">
        <v>20100.285714285714</v>
      </c>
      <c r="I48" s="52">
        <v>21001.571428571428</v>
      </c>
      <c r="J48" s="40">
        <f>I48/H48-1</f>
        <v>4.4839447911188213E-2</v>
      </c>
      <c r="K48" s="29">
        <f>I48-H48</f>
        <v>901.28571428571377</v>
      </c>
      <c r="L48" s="40">
        <f>I48/E48-1</f>
        <v>2.5367221393000072E-2</v>
      </c>
      <c r="M48" s="29">
        <f>I48-E48</f>
        <v>519.57142857142753</v>
      </c>
      <c r="N48" s="42">
        <f>I48/$I$22</f>
        <v>0.55162774292318306</v>
      </c>
    </row>
    <row r="49" spans="2:14" x14ac:dyDescent="0.25">
      <c r="B49" s="273"/>
      <c r="C49" s="279"/>
      <c r="D49" s="32" t="s">
        <v>32</v>
      </c>
      <c r="E49" s="33">
        <v>20646.142857142859</v>
      </c>
      <c r="F49" s="33">
        <v>11964.428571428571</v>
      </c>
      <c r="G49" s="33">
        <v>16962.857142857141</v>
      </c>
      <c r="H49" s="33">
        <v>17283.428571428572</v>
      </c>
      <c r="I49" s="33">
        <v>16635.571428571428</v>
      </c>
      <c r="J49" s="34">
        <f>IFERROR(I49/H49-1,"-")</f>
        <v>-3.7484295444025761E-2</v>
      </c>
      <c r="K49" s="33">
        <f>IFERROR(I49-H49,"-")</f>
        <v>-647.85714285714494</v>
      </c>
      <c r="L49" s="34">
        <f>IFERROR(I49/E49-1,"-")</f>
        <v>-0.19425281789057813</v>
      </c>
      <c r="M49" s="33">
        <f>IFERROR(I49-E49,"-")</f>
        <v>-4010.5714285714312</v>
      </c>
      <c r="N49" s="34">
        <f>IFERROR(I49/I47,"-")</f>
        <v>0.44199878539436727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45</v>
      </c>
      <c r="C57" s="274" t="s">
        <v>8</v>
      </c>
      <c r="D57" s="15" t="s">
        <v>30</v>
      </c>
      <c r="E57" s="49">
        <v>1299411</v>
      </c>
      <c r="F57" s="49">
        <v>375345</v>
      </c>
      <c r="G57" s="49">
        <v>492258</v>
      </c>
      <c r="H57" s="49">
        <v>1243535</v>
      </c>
      <c r="I57" s="49">
        <v>1319978</v>
      </c>
      <c r="J57" s="17">
        <f t="shared" ref="J57:J73" si="12">I57/H57-1</f>
        <v>6.1472334916186533E-2</v>
      </c>
      <c r="K57" s="16">
        <f t="shared" ref="K57:K73" si="13">I57-H57</f>
        <v>76443</v>
      </c>
      <c r="L57" s="17">
        <f t="shared" ref="L57:L73" si="14">I57/E57-1</f>
        <v>1.5827940505352078E-2</v>
      </c>
      <c r="M57" s="16">
        <f t="shared" ref="M57:M73" si="15">I57-E57</f>
        <v>20567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729995</v>
      </c>
      <c r="F58" s="50">
        <v>206279</v>
      </c>
      <c r="G58" s="50">
        <v>256749</v>
      </c>
      <c r="H58" s="50">
        <v>752557</v>
      </c>
      <c r="I58" s="50">
        <v>810513</v>
      </c>
      <c r="J58" s="21">
        <f t="shared" si="12"/>
        <v>7.7012106724141827E-2</v>
      </c>
      <c r="K58" s="20">
        <f t="shared" si="13"/>
        <v>57956</v>
      </c>
      <c r="L58" s="21">
        <f t="shared" si="14"/>
        <v>0.11029938561223029</v>
      </c>
      <c r="M58" s="20">
        <f t="shared" si="15"/>
        <v>80518</v>
      </c>
      <c r="N58" s="21">
        <f t="shared" ref="N58" si="16">I58/$I$57</f>
        <v>0.61403523392056536</v>
      </c>
    </row>
    <row r="59" spans="2:14" x14ac:dyDescent="0.25">
      <c r="B59" s="272"/>
      <c r="C59" s="276"/>
      <c r="D59" s="23" t="s">
        <v>32</v>
      </c>
      <c r="E59" s="24">
        <v>569416</v>
      </c>
      <c r="F59" s="24">
        <v>169066</v>
      </c>
      <c r="G59" s="24">
        <v>235509</v>
      </c>
      <c r="H59" s="24">
        <v>490978</v>
      </c>
      <c r="I59" s="24">
        <v>509465</v>
      </c>
      <c r="J59" s="25">
        <f>IFERROR(I59/H59-1,"-")</f>
        <v>3.7653418279434137E-2</v>
      </c>
      <c r="K59" s="24">
        <f>IFERROR(I59-H59,"-")</f>
        <v>18487</v>
      </c>
      <c r="L59" s="25">
        <f>IFERROR(I59/E59-1,"-")</f>
        <v>-0.10528506399539173</v>
      </c>
      <c r="M59" s="24">
        <f>IFERROR(I59-E59,"-")</f>
        <v>-59951</v>
      </c>
      <c r="N59" s="25">
        <f>IFERROR(I59/I57,"-")</f>
        <v>0.38596476607943464</v>
      </c>
    </row>
    <row r="60" spans="2:14" x14ac:dyDescent="0.25">
      <c r="B60" s="272"/>
      <c r="C60" s="277" t="s">
        <v>33</v>
      </c>
      <c r="D60" s="26" t="s">
        <v>30</v>
      </c>
      <c r="E60" s="51">
        <v>1299411</v>
      </c>
      <c r="F60" s="51">
        <v>375345</v>
      </c>
      <c r="G60" s="51">
        <v>492258</v>
      </c>
      <c r="H60" s="51">
        <v>1243535</v>
      </c>
      <c r="I60" s="51">
        <v>1319978</v>
      </c>
      <c r="J60" s="36">
        <f t="shared" si="12"/>
        <v>6.1472334916186533E-2</v>
      </c>
      <c r="K60" s="51">
        <f t="shared" si="13"/>
        <v>76443</v>
      </c>
      <c r="L60" s="36">
        <f t="shared" si="14"/>
        <v>1.5827940505352078E-2</v>
      </c>
      <c r="M60" s="51">
        <f t="shared" si="15"/>
        <v>20567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729995</v>
      </c>
      <c r="F61" s="52">
        <v>206279</v>
      </c>
      <c r="G61" s="52">
        <v>256749</v>
      </c>
      <c r="H61" s="52">
        <v>752557</v>
      </c>
      <c r="I61" s="52">
        <v>810513</v>
      </c>
      <c r="J61" s="40">
        <f t="shared" si="12"/>
        <v>7.7012106724141827E-2</v>
      </c>
      <c r="K61" s="52">
        <f t="shared" si="13"/>
        <v>57956</v>
      </c>
      <c r="L61" s="40">
        <f t="shared" si="14"/>
        <v>0.11029938561223029</v>
      </c>
      <c r="M61" s="52">
        <f t="shared" si="15"/>
        <v>80518</v>
      </c>
      <c r="N61" s="40">
        <f t="shared" ref="N61" si="17">I61/$I$60</f>
        <v>0.61403523392056536</v>
      </c>
    </row>
    <row r="62" spans="2:14" x14ac:dyDescent="0.25">
      <c r="B62" s="272"/>
      <c r="C62" s="279"/>
      <c r="D62" s="32" t="s">
        <v>32</v>
      </c>
      <c r="E62" s="33">
        <v>569416</v>
      </c>
      <c r="F62" s="33">
        <v>169066</v>
      </c>
      <c r="G62" s="33">
        <v>235509</v>
      </c>
      <c r="H62" s="33">
        <v>490978</v>
      </c>
      <c r="I62" s="33">
        <v>509465</v>
      </c>
      <c r="J62" s="34">
        <f>IFERROR(I62/H62-1,"-")</f>
        <v>3.7653418279434137E-2</v>
      </c>
      <c r="K62" s="33">
        <f>IFERROR(I62-H62,"-")</f>
        <v>18487</v>
      </c>
      <c r="L62" s="34">
        <f>IFERROR(I62/E62-1,"-")</f>
        <v>-0.10528506399539173</v>
      </c>
      <c r="M62" s="33">
        <f>IFERROR(I62-E62,"-")</f>
        <v>-59951</v>
      </c>
      <c r="N62" s="61">
        <f>IFERROR(I62/I60,"-")</f>
        <v>0.38596476607943464</v>
      </c>
    </row>
    <row r="63" spans="2:14" x14ac:dyDescent="0.25">
      <c r="B63" s="272"/>
      <c r="C63" s="274" t="s">
        <v>21</v>
      </c>
      <c r="D63" s="15" t="s">
        <v>30</v>
      </c>
      <c r="E63" s="49">
        <v>10093577</v>
      </c>
      <c r="F63" s="49">
        <v>2858440</v>
      </c>
      <c r="G63" s="49">
        <v>3367162</v>
      </c>
      <c r="H63" s="49">
        <v>8865243</v>
      </c>
      <c r="I63" s="49">
        <v>9739308</v>
      </c>
      <c r="J63" s="17">
        <f t="shared" si="12"/>
        <v>9.8594590131370285E-2</v>
      </c>
      <c r="K63" s="16">
        <f t="shared" si="13"/>
        <v>874065</v>
      </c>
      <c r="L63" s="17">
        <f t="shared" si="14"/>
        <v>-3.5098459148823036E-2</v>
      </c>
      <c r="M63" s="16">
        <f t="shared" si="15"/>
        <v>-354269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5471634</v>
      </c>
      <c r="F64" s="50">
        <v>1557028</v>
      </c>
      <c r="G64" s="50">
        <v>1777946</v>
      </c>
      <c r="H64" s="50">
        <v>5217075</v>
      </c>
      <c r="I64" s="50">
        <v>5775194</v>
      </c>
      <c r="J64" s="21">
        <f t="shared" si="12"/>
        <v>0.10697929395302919</v>
      </c>
      <c r="K64" s="20">
        <f t="shared" si="13"/>
        <v>558119</v>
      </c>
      <c r="L64" s="21">
        <f t="shared" si="14"/>
        <v>5.5478856955710087E-2</v>
      </c>
      <c r="M64" s="20">
        <f t="shared" si="15"/>
        <v>303560</v>
      </c>
      <c r="N64" s="21">
        <f t="shared" ref="N64" si="18">I64/$I$63</f>
        <v>0.59297785838583195</v>
      </c>
    </row>
    <row r="65" spans="2:14" x14ac:dyDescent="0.25">
      <c r="B65" s="272"/>
      <c r="C65" s="276"/>
      <c r="D65" s="23" t="s">
        <v>32</v>
      </c>
      <c r="E65" s="24">
        <v>4621943</v>
      </c>
      <c r="F65" s="24">
        <v>1301412</v>
      </c>
      <c r="G65" s="24">
        <v>1589216</v>
      </c>
      <c r="H65" s="24">
        <v>3648168</v>
      </c>
      <c r="I65" s="24">
        <v>3964114</v>
      </c>
      <c r="J65" s="25">
        <f>IFERROR(I65/H65-1,"-")</f>
        <v>8.6604016043120735E-2</v>
      </c>
      <c r="K65" s="24">
        <f>IFERROR(I65-H65,"-")</f>
        <v>315946</v>
      </c>
      <c r="L65" s="25">
        <f>IFERROR(I65/E65-1,"-")</f>
        <v>-0.14232737184340005</v>
      </c>
      <c r="M65" s="24">
        <f>IFERROR(I65-E65,"-")</f>
        <v>-657829</v>
      </c>
      <c r="N65" s="25">
        <f>IFERROR(I65/I63,"-")</f>
        <v>0.40702214161416805</v>
      </c>
    </row>
    <row r="66" spans="2:14" x14ac:dyDescent="0.25">
      <c r="B66" s="272"/>
      <c r="C66" s="277" t="s">
        <v>22</v>
      </c>
      <c r="D66" s="26" t="s">
        <v>30</v>
      </c>
      <c r="E66" s="53">
        <v>7.7678094151888821</v>
      </c>
      <c r="F66" s="53">
        <v>7.6155004062928775</v>
      </c>
      <c r="G66" s="53">
        <v>6.8402382490482632</v>
      </c>
      <c r="H66" s="53">
        <v>7.1290659289847085</v>
      </c>
      <c r="I66" s="53">
        <v>7.378386609473794</v>
      </c>
      <c r="J66" s="36">
        <f t="shared" si="12"/>
        <v>3.4972418963811203E-2</v>
      </c>
      <c r="K66" s="37">
        <f t="shared" si="13"/>
        <v>0.24932068048908551</v>
      </c>
      <c r="L66" s="36">
        <f t="shared" si="14"/>
        <v>-5.0132899109705975E-2</v>
      </c>
      <c r="M66" s="37">
        <f t="shared" si="15"/>
        <v>-0.38942280571508814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7.4954403797286284</v>
      </c>
      <c r="F67" s="54">
        <f t="shared" si="19"/>
        <v>7.5481653488721587</v>
      </c>
      <c r="G67" s="54">
        <f t="shared" si="19"/>
        <v>6.9248409925647225</v>
      </c>
      <c r="H67" s="54">
        <f t="shared" si="19"/>
        <v>6.932464916278767</v>
      </c>
      <c r="I67" s="54">
        <f t="shared" si="19"/>
        <v>7.1253564100760878</v>
      </c>
      <c r="J67" s="40">
        <f t="shared" si="12"/>
        <v>2.7824373599695251E-2</v>
      </c>
      <c r="K67" s="41">
        <f t="shared" si="13"/>
        <v>0.19289149379732073</v>
      </c>
      <c r="L67" s="40">
        <f t="shared" si="14"/>
        <v>-4.9374546511427142E-2</v>
      </c>
      <c r="M67" s="41">
        <f t="shared" si="15"/>
        <v>-0.37008396965254065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8.1169882827317821</v>
      </c>
      <c r="F68" s="43">
        <f t="shared" ref="F68:I68" si="20">IFERROR(F65/F59,"-")</f>
        <v>7.6976565365005385</v>
      </c>
      <c r="G68" s="43">
        <f t="shared" si="20"/>
        <v>6.7480053840829859</v>
      </c>
      <c r="H68" s="43">
        <f t="shared" si="20"/>
        <v>7.4304103238841659</v>
      </c>
      <c r="I68" s="43">
        <f t="shared" si="20"/>
        <v>7.7809349022994709</v>
      </c>
      <c r="J68" s="34">
        <f>IFERROR(I68/H68-1,"-")</f>
        <v>4.717432323872961E-2</v>
      </c>
      <c r="K68" s="33">
        <f>IFERROR(I68-H68,"-")</f>
        <v>0.35052457841530504</v>
      </c>
      <c r="L68" s="34">
        <f>IFERROR(I68/E68-1,"-")</f>
        <v>-4.1401240056886168E-2</v>
      </c>
      <c r="M68" s="33">
        <f>IFERROR(I68-E68,"-")</f>
        <v>-0.33605338043231114</v>
      </c>
      <c r="N68" s="61">
        <f>IFERROR(I68/I66,"-")</f>
        <v>1.0545577663697925</v>
      </c>
    </row>
    <row r="69" spans="2:14" x14ac:dyDescent="0.25">
      <c r="B69" s="272"/>
      <c r="C69" s="280" t="s">
        <v>34</v>
      </c>
      <c r="D69" s="15" t="s">
        <v>30</v>
      </c>
      <c r="E69" s="57">
        <v>0.67192823926387557</v>
      </c>
      <c r="F69" s="57">
        <v>0.41641203353334449</v>
      </c>
      <c r="G69" s="57">
        <v>0.38237984856351559</v>
      </c>
      <c r="H69" s="57">
        <v>0.63514820255836268</v>
      </c>
      <c r="I69" s="57">
        <v>0.71202240207954559</v>
      </c>
      <c r="J69" s="57">
        <f t="shared" si="12"/>
        <v>0.12103348354216448</v>
      </c>
      <c r="K69" s="44">
        <f t="shared" si="13"/>
        <v>7.6874199521182907E-2</v>
      </c>
      <c r="L69" s="17">
        <f t="shared" si="14"/>
        <v>5.96703047628937E-2</v>
      </c>
      <c r="M69" s="44">
        <f t="shared" si="15"/>
        <v>4.009416281567002E-2</v>
      </c>
      <c r="N69" s="17"/>
    </row>
    <row r="70" spans="2:14" x14ac:dyDescent="0.25">
      <c r="B70" s="272"/>
      <c r="C70" s="281"/>
      <c r="D70" s="19" t="s">
        <v>31</v>
      </c>
      <c r="E70" s="58">
        <v>0.72226642087901427</v>
      </c>
      <c r="F70" s="58">
        <v>0.47595609055413801</v>
      </c>
      <c r="G70" s="58">
        <v>0.46630368359626001</v>
      </c>
      <c r="H70" s="58">
        <v>0.67828567936803452</v>
      </c>
      <c r="I70" s="58">
        <v>0.78253357023995396</v>
      </c>
      <c r="J70" s="58">
        <f t="shared" si="12"/>
        <v>0.15369319159008077</v>
      </c>
      <c r="K70" s="45">
        <f t="shared" si="13"/>
        <v>0.10424789087191944</v>
      </c>
      <c r="L70" s="21">
        <f t="shared" si="14"/>
        <v>8.3441715714255738E-2</v>
      </c>
      <c r="M70" s="45">
        <f t="shared" si="15"/>
        <v>6.0267149360939687E-2</v>
      </c>
      <c r="N70" s="21"/>
    </row>
    <row r="71" spans="2:14" x14ac:dyDescent="0.25">
      <c r="B71" s="272"/>
      <c r="C71" s="282"/>
      <c r="D71" s="23" t="s">
        <v>32</v>
      </c>
      <c r="E71" s="59">
        <v>0.62071472246847137</v>
      </c>
      <c r="F71" s="59">
        <v>0.36219935976969075</v>
      </c>
      <c r="G71" s="59">
        <v>0.3182917367153793</v>
      </c>
      <c r="H71" s="59">
        <v>0.58219828779666127</v>
      </c>
      <c r="I71" s="59">
        <v>0.62939927757710479</v>
      </c>
      <c r="J71" s="25">
        <f>IFERROR(I71/H71-1,"-")</f>
        <v>8.107373513425542E-2</v>
      </c>
      <c r="K71" s="24">
        <f>IFERROR(I71-H71,"-")</f>
        <v>4.7200989780443514E-2</v>
      </c>
      <c r="L71" s="25">
        <f>IFERROR(I71/E71-1,"-")</f>
        <v>1.3991218178451614E-2</v>
      </c>
      <c r="M71" s="24">
        <f>IFERROR(I71-E71,"-")</f>
        <v>8.6845551086334183E-3</v>
      </c>
      <c r="N71" s="25">
        <f>IFERROR(I71/I69,"-")</f>
        <v>0.88395993684871399</v>
      </c>
    </row>
    <row r="72" spans="2:14" x14ac:dyDescent="0.25">
      <c r="B72" s="272"/>
      <c r="C72" s="283" t="s">
        <v>39</v>
      </c>
      <c r="D72" s="26" t="s">
        <v>30</v>
      </c>
      <c r="E72" s="51">
        <v>41159</v>
      </c>
      <c r="F72" s="51">
        <v>20336</v>
      </c>
      <c r="G72" s="51">
        <v>24064</v>
      </c>
      <c r="H72" s="51">
        <v>38225</v>
      </c>
      <c r="I72" s="51">
        <v>37475</v>
      </c>
      <c r="J72" s="36">
        <f t="shared" si="12"/>
        <v>-1.962066710268151E-2</v>
      </c>
      <c r="K72" s="27">
        <f t="shared" si="13"/>
        <v>-750</v>
      </c>
      <c r="L72" s="36">
        <f t="shared" si="14"/>
        <v>-8.950654777812872E-2</v>
      </c>
      <c r="M72" s="27">
        <f t="shared" si="15"/>
        <v>-3684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20753</v>
      </c>
      <c r="F73" s="52">
        <v>9541</v>
      </c>
      <c r="G73" s="52">
        <v>10403</v>
      </c>
      <c r="H73" s="52">
        <v>21063</v>
      </c>
      <c r="I73" s="52">
        <v>20218</v>
      </c>
      <c r="J73" s="40">
        <f t="shared" si="12"/>
        <v>-4.0117742012059088E-2</v>
      </c>
      <c r="K73" s="29">
        <f t="shared" si="13"/>
        <v>-845</v>
      </c>
      <c r="L73" s="40">
        <f t="shared" si="14"/>
        <v>-2.5779405387172938E-2</v>
      </c>
      <c r="M73" s="29">
        <f t="shared" si="15"/>
        <v>-535</v>
      </c>
      <c r="N73" s="40">
        <f t="shared" ref="N73" si="21">I73/$I$72</f>
        <v>0.5395063375583723</v>
      </c>
    </row>
    <row r="74" spans="2:14" x14ac:dyDescent="0.25">
      <c r="B74" s="273"/>
      <c r="C74" s="279"/>
      <c r="D74" s="32" t="s">
        <v>32</v>
      </c>
      <c r="E74" s="33">
        <v>20406</v>
      </c>
      <c r="F74" s="33">
        <v>10795</v>
      </c>
      <c r="G74" s="33">
        <v>13661</v>
      </c>
      <c r="H74" s="33">
        <v>17162</v>
      </c>
      <c r="I74" s="33">
        <v>17257</v>
      </c>
      <c r="J74" s="34">
        <f>IFERROR(I74/H74-1,"-")</f>
        <v>5.5354853746649724E-3</v>
      </c>
      <c r="K74" s="33">
        <f>IFERROR(I74-H74,"-")</f>
        <v>95</v>
      </c>
      <c r="L74" s="34">
        <f>IFERROR(I74/E74-1,"-")</f>
        <v>-0.15431735763990984</v>
      </c>
      <c r="M74" s="33">
        <f>IFERROR(I74-E74,"-")</f>
        <v>-3149</v>
      </c>
      <c r="N74" s="61">
        <f>IFERROR(I74/I72,"-")</f>
        <v>0.46049366244162776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E9EA7-D67F-4235-98FD-B7AF9B5BD485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71870-CB44-4BE3-AD94-129A939BD941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45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136966</v>
      </c>
      <c r="N10" s="176">
        <v>46309</v>
      </c>
      <c r="O10" s="176">
        <v>140298</v>
      </c>
      <c r="P10" s="176">
        <v>135627</v>
      </c>
      <c r="Q10" s="176">
        <v>144210</v>
      </c>
      <c r="R10" s="177">
        <f t="shared" ref="R10:R22" si="3">IFERROR(Q10/P10-1,"-")</f>
        <v>6.3283859408524767E-2</v>
      </c>
      <c r="S10" s="177">
        <f t="shared" ref="S10:S22" si="4">IFERROR(Q10/M10-1,"-")</f>
        <v>5.2889038155454537E-2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17082</v>
      </c>
      <c r="N11" s="158">
        <v>15242</v>
      </c>
      <c r="O11" s="158">
        <v>19503</v>
      </c>
      <c r="P11" s="158">
        <v>15910</v>
      </c>
      <c r="Q11" s="158">
        <v>15999</v>
      </c>
      <c r="R11" s="159">
        <f t="shared" si="3"/>
        <v>5.5939660590822449E-3</v>
      </c>
      <c r="S11" s="160">
        <f t="shared" si="4"/>
        <v>-6.3400070249385321E-2</v>
      </c>
      <c r="T11" s="159">
        <f t="shared" si="5"/>
        <v>0.11094237570210111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7325</v>
      </c>
      <c r="N12" s="163">
        <v>8365</v>
      </c>
      <c r="O12" s="163">
        <v>8182</v>
      </c>
      <c r="P12" s="163">
        <v>7519</v>
      </c>
      <c r="Q12" s="163">
        <v>7601</v>
      </c>
      <c r="R12" s="164">
        <f t="shared" si="3"/>
        <v>1.0905705545950273E-2</v>
      </c>
      <c r="S12" s="165">
        <f t="shared" si="4"/>
        <v>3.7679180887371988E-2</v>
      </c>
      <c r="T12" s="164">
        <f t="shared" si="5"/>
        <v>5.2707856598016779E-2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9757</v>
      </c>
      <c r="N13" s="163">
        <v>6877</v>
      </c>
      <c r="O13" s="163">
        <v>11321</v>
      </c>
      <c r="P13" s="163">
        <v>8391</v>
      </c>
      <c r="Q13" s="163">
        <v>8398</v>
      </c>
      <c r="R13" s="164">
        <f t="shared" si="3"/>
        <v>8.3422714813496945E-4</v>
      </c>
      <c r="S13" s="165">
        <f t="shared" si="4"/>
        <v>-0.13928461617300403</v>
      </c>
      <c r="T13" s="164">
        <f>Q13/Q$10</f>
        <v>5.8234519104084323E-2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119884</v>
      </c>
      <c r="N14" s="158">
        <v>31067</v>
      </c>
      <c r="O14" s="158">
        <v>120795</v>
      </c>
      <c r="P14" s="158">
        <v>119717</v>
      </c>
      <c r="Q14" s="158">
        <v>128211</v>
      </c>
      <c r="R14" s="159">
        <f t="shared" si="3"/>
        <v>7.095065863661798E-2</v>
      </c>
      <c r="S14" s="160">
        <f t="shared" si="4"/>
        <v>6.9458810183177011E-2</v>
      </c>
      <c r="T14" s="159">
        <f t="shared" si="5"/>
        <v>0.88905762429789892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74698</v>
      </c>
      <c r="N15" s="163">
        <v>5219</v>
      </c>
      <c r="O15" s="163">
        <v>71288</v>
      </c>
      <c r="P15" s="163">
        <v>73066</v>
      </c>
      <c r="Q15" s="163">
        <v>77891</v>
      </c>
      <c r="R15" s="164">
        <f t="shared" si="3"/>
        <v>6.6036186461555291E-2</v>
      </c>
      <c r="S15" s="165">
        <f t="shared" si="4"/>
        <v>4.2745455032263235E-2</v>
      </c>
      <c r="T15" s="164">
        <f t="shared" si="5"/>
        <v>0.54012204424103738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5206</v>
      </c>
      <c r="N16" s="163">
        <v>1616</v>
      </c>
      <c r="O16" s="163">
        <v>3513</v>
      </c>
      <c r="P16" s="163">
        <v>3042</v>
      </c>
      <c r="Q16" s="163">
        <v>3031</v>
      </c>
      <c r="R16" s="164">
        <f t="shared" si="3"/>
        <v>-3.6160420775805946E-3</v>
      </c>
      <c r="S16" s="165">
        <f t="shared" si="4"/>
        <v>-0.41778716865155585</v>
      </c>
      <c r="T16" s="164">
        <f t="shared" si="5"/>
        <v>2.1017959919561749E-2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2227</v>
      </c>
      <c r="N17" s="163">
        <v>2196</v>
      </c>
      <c r="O17" s="163">
        <v>2336</v>
      </c>
      <c r="P17" s="163">
        <v>2338</v>
      </c>
      <c r="Q17" s="163">
        <v>2776</v>
      </c>
      <c r="R17" s="164">
        <f t="shared" si="3"/>
        <v>0.18733960650128312</v>
      </c>
      <c r="S17" s="165">
        <f t="shared" si="4"/>
        <v>0.24651998203861702</v>
      </c>
      <c r="T17" s="164">
        <f t="shared" si="5"/>
        <v>1.9249705290895223E-2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5820</v>
      </c>
      <c r="N18" s="163">
        <v>3501</v>
      </c>
      <c r="O18" s="163">
        <v>6530</v>
      </c>
      <c r="P18" s="163">
        <v>5758</v>
      </c>
      <c r="Q18" s="163">
        <v>6584</v>
      </c>
      <c r="R18" s="164">
        <f t="shared" si="3"/>
        <v>0.14345258770406399</v>
      </c>
      <c r="S18" s="165">
        <f t="shared" si="4"/>
        <v>0.13127147766323022</v>
      </c>
      <c r="T18" s="164">
        <f t="shared" si="5"/>
        <v>4.565564107898204E-2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4278</v>
      </c>
      <c r="N19" s="163">
        <v>2476</v>
      </c>
      <c r="O19" s="163">
        <v>4173</v>
      </c>
      <c r="P19" s="163">
        <v>4704</v>
      </c>
      <c r="Q19" s="163">
        <v>4974</v>
      </c>
      <c r="R19" s="164">
        <f t="shared" si="3"/>
        <v>5.7397959183673519E-2</v>
      </c>
      <c r="S19" s="165">
        <f t="shared" si="4"/>
        <v>0.16269284712482479</v>
      </c>
      <c r="T19" s="164">
        <f t="shared" si="5"/>
        <v>3.4491366756812983E-2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783</v>
      </c>
      <c r="N20" s="163">
        <v>965</v>
      </c>
      <c r="O20" s="163">
        <v>992</v>
      </c>
      <c r="P20" s="163">
        <v>601</v>
      </c>
      <c r="Q20" s="163">
        <v>761</v>
      </c>
      <c r="R20" s="164">
        <f t="shared" si="3"/>
        <v>0.26622296173044924</v>
      </c>
      <c r="S20" s="165">
        <f t="shared" si="4"/>
        <v>-2.8097062579821253E-2</v>
      </c>
      <c r="T20" s="164">
        <f t="shared" si="5"/>
        <v>5.2770265584910891E-3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665</v>
      </c>
      <c r="N21" s="163">
        <v>71</v>
      </c>
      <c r="O21" s="163">
        <v>194</v>
      </c>
      <c r="P21" s="163">
        <v>285</v>
      </c>
      <c r="Q21" s="163">
        <v>136</v>
      </c>
      <c r="R21" s="164">
        <f t="shared" si="3"/>
        <v>-0.52280701754385972</v>
      </c>
      <c r="S21" s="165">
        <f t="shared" si="4"/>
        <v>-0.79548872180451125</v>
      </c>
      <c r="T21" s="164">
        <f t="shared" si="5"/>
        <v>9.4306913528881492E-4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26207</v>
      </c>
      <c r="N22" s="169">
        <f>N14-SUM(N15:N21)</f>
        <v>15023</v>
      </c>
      <c r="O22" s="169">
        <f>O14-SUM(O15:O21)</f>
        <v>31769</v>
      </c>
      <c r="P22" s="169">
        <f>P14-SUM(P15:P21)</f>
        <v>29923</v>
      </c>
      <c r="Q22" s="169">
        <f>Q14-SUM(Q15:Q21)</f>
        <v>32058</v>
      </c>
      <c r="R22" s="170">
        <f t="shared" si="3"/>
        <v>7.1349797814390215E-2</v>
      </c>
      <c r="S22" s="171">
        <f t="shared" si="4"/>
        <v>0.22326096081199687</v>
      </c>
      <c r="T22" s="170">
        <f t="shared" si="5"/>
        <v>0.22230081131682963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0417-1F83-4292-B49A-B25CE3F88922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45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917169</v>
      </c>
      <c r="S9" s="176">
        <v>918946</v>
      </c>
      <c r="T9" s="176">
        <v>324285</v>
      </c>
      <c r="U9" s="176">
        <v>824563</v>
      </c>
      <c r="V9" s="176">
        <v>905307</v>
      </c>
      <c r="W9" s="176">
        <v>958144</v>
      </c>
      <c r="X9" s="177">
        <f>IFERROR(W9/V9-1,"-")</f>
        <v>5.8363626924347267E-2</v>
      </c>
      <c r="Y9" s="177">
        <f>IFERROR(W9/S9-1,"-")</f>
        <v>4.2655389979389335E-2</v>
      </c>
      <c r="Z9" s="176">
        <f>W9-V9</f>
        <v>52837</v>
      </c>
      <c r="AA9" s="176">
        <f>W9-S9</f>
        <v>39198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79998</v>
      </c>
      <c r="S10" s="158">
        <v>78092</v>
      </c>
      <c r="T10" s="158">
        <v>17239</v>
      </c>
      <c r="U10" s="158">
        <v>75385</v>
      </c>
      <c r="V10" s="158">
        <v>69669</v>
      </c>
      <c r="W10" s="158">
        <v>69133</v>
      </c>
      <c r="X10" s="160">
        <f>IFERROR(W10/V10-1,"-")</f>
        <v>-7.6935222265283043E-3</v>
      </c>
      <c r="Y10" s="159">
        <f t="shared" ref="Y10:Y21" si="5">IFERROR(W10/S10-1,"-")</f>
        <v>-0.11472365927367723</v>
      </c>
      <c r="Z10" s="157">
        <f t="shared" ref="Z10:Z20" si="6">W10-V10</f>
        <v>-536</v>
      </c>
      <c r="AA10" s="158">
        <f t="shared" ref="AA10:AA21" si="7">W10-S10</f>
        <v>-8959</v>
      </c>
      <c r="AB10" s="159">
        <f t="shared" si="1"/>
        <v>7.2153037539242529E-2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24982</v>
      </c>
      <c r="S11" s="163">
        <v>30969</v>
      </c>
      <c r="T11" s="163">
        <v>6178</v>
      </c>
      <c r="U11" s="163">
        <v>30455</v>
      </c>
      <c r="V11" s="163">
        <v>28706</v>
      </c>
      <c r="W11" s="163">
        <v>30716</v>
      </c>
      <c r="X11" s="165">
        <f>IFERROR(W11/V11-1,"-")</f>
        <v>7.0020204835226085E-2</v>
      </c>
      <c r="Y11" s="164">
        <f t="shared" si="5"/>
        <v>-8.1694597823630533E-3</v>
      </c>
      <c r="Z11" s="162">
        <f t="shared" si="6"/>
        <v>2010</v>
      </c>
      <c r="AA11" s="163">
        <f t="shared" si="7"/>
        <v>-253</v>
      </c>
      <c r="AB11" s="164">
        <f t="shared" si="1"/>
        <v>3.205781176942088E-2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55016</v>
      </c>
      <c r="S12" s="163">
        <v>47123</v>
      </c>
      <c r="T12" s="163">
        <v>11061</v>
      </c>
      <c r="U12" s="163">
        <v>44930</v>
      </c>
      <c r="V12" s="163">
        <v>40963</v>
      </c>
      <c r="W12" s="163">
        <v>38417</v>
      </c>
      <c r="X12" s="165">
        <f>IFERROR(W12/V12-1,"-")</f>
        <v>-6.2153650855650167E-2</v>
      </c>
      <c r="Y12" s="164">
        <f t="shared" si="5"/>
        <v>-0.18475054644228928</v>
      </c>
      <c r="Z12" s="162">
        <f t="shared" si="6"/>
        <v>-2546</v>
      </c>
      <c r="AA12" s="163">
        <f t="shared" si="7"/>
        <v>-8706</v>
      </c>
      <c r="AB12" s="164">
        <f t="shared" si="1"/>
        <v>4.0095225769821656E-2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837171</v>
      </c>
      <c r="S13" s="158">
        <v>840854</v>
      </c>
      <c r="T13" s="158">
        <v>307046</v>
      </c>
      <c r="U13" s="158">
        <v>749178</v>
      </c>
      <c r="V13" s="158">
        <v>835638</v>
      </c>
      <c r="W13" s="158">
        <v>889011</v>
      </c>
      <c r="X13" s="160">
        <f>IFERROR(W13/V13-1,"-")</f>
        <v>6.3870958477235451E-2</v>
      </c>
      <c r="Y13" s="159">
        <f t="shared" si="5"/>
        <v>5.727153584332112E-2</v>
      </c>
      <c r="Z13" s="157">
        <f t="shared" si="6"/>
        <v>53373</v>
      </c>
      <c r="AA13" s="158">
        <f t="shared" si="7"/>
        <v>48157</v>
      </c>
      <c r="AB13" s="159">
        <f t="shared" si="1"/>
        <v>0.92784696246075749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425523</v>
      </c>
      <c r="S14" s="163">
        <v>456808</v>
      </c>
      <c r="T14" s="163">
        <v>140970</v>
      </c>
      <c r="U14" s="163">
        <v>377874</v>
      </c>
      <c r="V14" s="163">
        <v>433276</v>
      </c>
      <c r="W14" s="163">
        <v>469809</v>
      </c>
      <c r="X14" s="165">
        <f t="shared" ref="X14:X21" si="9">IFERROR(W14/V14-1,"-")</f>
        <v>8.4318079007376312E-2</v>
      </c>
      <c r="Y14" s="164">
        <f t="shared" si="5"/>
        <v>2.846053484177169E-2</v>
      </c>
      <c r="Z14" s="162">
        <f t="shared" si="6"/>
        <v>36533</v>
      </c>
      <c r="AA14" s="163">
        <f t="shared" si="7"/>
        <v>13001</v>
      </c>
      <c r="AB14" s="164">
        <f t="shared" si="1"/>
        <v>0.49033235087836485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53193</v>
      </c>
      <c r="S15" s="163">
        <v>39935</v>
      </c>
      <c r="T15" s="163">
        <v>14886</v>
      </c>
      <c r="U15" s="163">
        <v>25918</v>
      </c>
      <c r="V15" s="163">
        <v>30910</v>
      </c>
      <c r="W15" s="163">
        <v>30281</v>
      </c>
      <c r="X15" s="165">
        <f t="shared" si="9"/>
        <v>-2.0349401488191532E-2</v>
      </c>
      <c r="Y15" s="164">
        <f t="shared" si="5"/>
        <v>-0.24174283210216607</v>
      </c>
      <c r="Z15" s="162">
        <f t="shared" si="6"/>
        <v>-629</v>
      </c>
      <c r="AA15" s="163">
        <f t="shared" si="7"/>
        <v>-9654</v>
      </c>
      <c r="AB15" s="164">
        <f t="shared" si="1"/>
        <v>3.1603809030792865E-2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17934</v>
      </c>
      <c r="S16" s="163">
        <v>17509</v>
      </c>
      <c r="T16" s="163">
        <v>7059</v>
      </c>
      <c r="U16" s="163">
        <v>17777</v>
      </c>
      <c r="V16" s="163">
        <v>20198</v>
      </c>
      <c r="W16" s="163">
        <v>20812</v>
      </c>
      <c r="X16" s="165">
        <f t="shared" si="9"/>
        <v>3.0399049410832824E-2</v>
      </c>
      <c r="Y16" s="164">
        <f t="shared" si="5"/>
        <v>0.18864583928265466</v>
      </c>
      <c r="Z16" s="162">
        <f t="shared" si="6"/>
        <v>614</v>
      </c>
      <c r="AA16" s="163">
        <f t="shared" si="7"/>
        <v>3303</v>
      </c>
      <c r="AB16" s="164">
        <f t="shared" si="1"/>
        <v>2.1721160911094783E-2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39963</v>
      </c>
      <c r="S17" s="163">
        <v>38899</v>
      </c>
      <c r="T17" s="163">
        <v>13054</v>
      </c>
      <c r="U17" s="163">
        <v>42948</v>
      </c>
      <c r="V17" s="163">
        <v>38443</v>
      </c>
      <c r="W17" s="163">
        <v>40791</v>
      </c>
      <c r="X17" s="165">
        <f t="shared" si="9"/>
        <v>6.1077439325754934E-2</v>
      </c>
      <c r="Y17" s="164">
        <f t="shared" si="5"/>
        <v>4.8638782487981702E-2</v>
      </c>
      <c r="Z17" s="162">
        <f t="shared" si="6"/>
        <v>2348</v>
      </c>
      <c r="AA17" s="163">
        <f t="shared" si="7"/>
        <v>1892</v>
      </c>
      <c r="AB17" s="164">
        <f t="shared" si="1"/>
        <v>4.2572932669828333E-2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30655</v>
      </c>
      <c r="S18" s="163">
        <v>28374</v>
      </c>
      <c r="T18" s="163">
        <v>11786</v>
      </c>
      <c r="U18" s="163">
        <v>26262</v>
      </c>
      <c r="V18" s="163">
        <v>29696</v>
      </c>
      <c r="W18" s="163">
        <v>32519</v>
      </c>
      <c r="X18" s="165">
        <f t="shared" si="9"/>
        <v>9.5063308189655249E-2</v>
      </c>
      <c r="Y18" s="164">
        <f t="shared" si="5"/>
        <v>0.14608444350461691</v>
      </c>
      <c r="Z18" s="162">
        <f t="shared" si="6"/>
        <v>2823</v>
      </c>
      <c r="AA18" s="163">
        <f t="shared" si="7"/>
        <v>4145</v>
      </c>
      <c r="AB18" s="164">
        <f t="shared" si="1"/>
        <v>3.3939574844699755E-2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21289</v>
      </c>
      <c r="S19" s="163">
        <v>22094</v>
      </c>
      <c r="T19" s="163">
        <v>12179</v>
      </c>
      <c r="U19" s="163">
        <v>16381</v>
      </c>
      <c r="V19" s="163">
        <v>18548</v>
      </c>
      <c r="W19" s="163">
        <v>17489</v>
      </c>
      <c r="X19" s="165">
        <f t="shared" si="9"/>
        <v>-5.7095104593487211E-2</v>
      </c>
      <c r="Y19" s="164">
        <f t="shared" si="5"/>
        <v>-0.20842762741015664</v>
      </c>
      <c r="Z19" s="162">
        <f t="shared" si="6"/>
        <v>-1059</v>
      </c>
      <c r="AA19" s="163">
        <f t="shared" si="7"/>
        <v>-4605</v>
      </c>
      <c r="AB19" s="164">
        <f t="shared" si="1"/>
        <v>1.8252997461759402E-2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36554</v>
      </c>
      <c r="S20" s="163">
        <v>32257</v>
      </c>
      <c r="T20" s="163">
        <v>20180</v>
      </c>
      <c r="U20" s="163">
        <v>14923</v>
      </c>
      <c r="V20" s="163">
        <v>18408</v>
      </c>
      <c r="W20" s="163">
        <v>19925</v>
      </c>
      <c r="X20" s="165">
        <f t="shared" si="9"/>
        <v>8.2409821816601392E-2</v>
      </c>
      <c r="Y20" s="164">
        <f t="shared" si="5"/>
        <v>-0.38230461605232968</v>
      </c>
      <c r="Z20" s="162">
        <f t="shared" si="6"/>
        <v>1517</v>
      </c>
      <c r="AA20" s="163">
        <f t="shared" si="7"/>
        <v>-12332</v>
      </c>
      <c r="AB20" s="164">
        <f t="shared" si="1"/>
        <v>2.0795412798076281E-2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212060</v>
      </c>
      <c r="S21" s="169">
        <f t="shared" si="12"/>
        <v>204978</v>
      </c>
      <c r="T21" s="169">
        <f t="shared" si="12"/>
        <v>86932</v>
      </c>
      <c r="U21" s="169">
        <f t="shared" si="12"/>
        <v>227095</v>
      </c>
      <c r="V21" s="169">
        <f t="shared" si="12"/>
        <v>246159</v>
      </c>
      <c r="W21" s="169">
        <f t="shared" si="12"/>
        <v>257385</v>
      </c>
      <c r="X21" s="171">
        <f t="shared" si="9"/>
        <v>4.5604670152218585E-2</v>
      </c>
      <c r="Y21" s="170">
        <f t="shared" si="5"/>
        <v>0.25567134033896322</v>
      </c>
      <c r="Z21" s="168">
        <f>W21-V21</f>
        <v>11226</v>
      </c>
      <c r="AA21" s="169">
        <f t="shared" si="7"/>
        <v>52407</v>
      </c>
      <c r="AB21" s="170">
        <f t="shared" si="1"/>
        <v>0.26862872386614123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91ECF-DE88-497C-BBD1-2249B96FA2E8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CFAF3-C500-429C-A989-66076E529AA3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F21" si="0">IFERROR(E9/C9-1,"-")</f>
        <v>2.0976097801655547E-2</v>
      </c>
      <c r="G9" s="115">
        <v>51667</v>
      </c>
      <c r="H9" s="116">
        <f t="shared" ref="H9:H21" si="1">IFERROR(G9/E9-1,"-")</f>
        <v>-0.94220266820593024</v>
      </c>
      <c r="I9" s="115">
        <v>576461</v>
      </c>
      <c r="J9" s="116">
        <f t="shared" ref="J9:J21" si="2">IFERROR(I9/C9-1,"-")</f>
        <v>-0.34161481461177201</v>
      </c>
      <c r="K9" s="115">
        <v>810733</v>
      </c>
      <c r="L9" s="116">
        <f t="shared" ref="L9:L21" si="3">IFERROR(K9/I9-1,"-")</f>
        <v>0.40639696354133248</v>
      </c>
      <c r="M9" s="115">
        <v>836960</v>
      </c>
      <c r="N9" s="116">
        <f>IFERROR(M9/K9-1,"-")</f>
        <v>3.2349737829840297E-2</v>
      </c>
      <c r="O9" s="116">
        <f>M9/C9-1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1"/>
        <v>-0.93527016926585771</v>
      </c>
      <c r="I10" s="115">
        <v>608977</v>
      </c>
      <c r="J10" s="116">
        <f t="shared" si="2"/>
        <v>-0.24240384758928524</v>
      </c>
      <c r="K10" s="115">
        <v>773844</v>
      </c>
      <c r="L10" s="116">
        <f t="shared" si="3"/>
        <v>0.27072779431735516</v>
      </c>
      <c r="M10" s="115">
        <v>824761</v>
      </c>
      <c r="N10" s="116">
        <f t="shared" ref="N10:N15" si="4">IFERROR(M10/K10-1,"-")</f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1"/>
        <v>-0.80753744226804391</v>
      </c>
      <c r="I11" s="115">
        <v>747881</v>
      </c>
      <c r="J11" s="116">
        <f t="shared" si="2"/>
        <v>-0.13360881542699721</v>
      </c>
      <c r="K11" s="115">
        <v>818402</v>
      </c>
      <c r="L11" s="116">
        <f t="shared" si="3"/>
        <v>9.4294413148615863E-2</v>
      </c>
      <c r="M11" s="115">
        <v>866668</v>
      </c>
      <c r="N11" s="116">
        <f t="shared" si="4"/>
        <v>5.8975906705995396E-2</v>
      </c>
      <c r="O11" s="116">
        <f t="shared" ref="O11:O15" si="5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>IFERROR(E12/C12-1,"-")</f>
        <v>-1</v>
      </c>
      <c r="G12" s="115">
        <v>71140</v>
      </c>
      <c r="H12" s="116" t="str">
        <f t="shared" si="1"/>
        <v>-</v>
      </c>
      <c r="I12" s="115">
        <v>725227</v>
      </c>
      <c r="J12" s="116">
        <f t="shared" si="2"/>
        <v>-5.6764975184426025E-2</v>
      </c>
      <c r="K12" s="115">
        <v>745949</v>
      </c>
      <c r="L12" s="116">
        <f t="shared" si="3"/>
        <v>2.8573122622296276E-2</v>
      </c>
      <c r="M12" s="115">
        <v>789795</v>
      </c>
      <c r="N12" s="116">
        <f t="shared" si="4"/>
        <v>5.8778817318610344E-2</v>
      </c>
      <c r="O12" s="116">
        <f>IFERROR(M12/C12-1,"-")</f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1"/>
        <v>-</v>
      </c>
      <c r="I13" s="115">
        <v>653261</v>
      </c>
      <c r="J13" s="116">
        <f t="shared" si="2"/>
        <v>-0.12409897347334997</v>
      </c>
      <c r="K13" s="115">
        <v>671021</v>
      </c>
      <c r="L13" s="116">
        <f t="shared" si="3"/>
        <v>2.7186683423623847E-2</v>
      </c>
      <c r="M13" s="115">
        <v>746827</v>
      </c>
      <c r="N13" s="116">
        <f t="shared" si="4"/>
        <v>0.11297112907047624</v>
      </c>
      <c r="O13" s="116">
        <f t="shared" si="5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1"/>
        <v>-</v>
      </c>
      <c r="I14" s="115">
        <v>672943</v>
      </c>
      <c r="J14" s="116">
        <f t="shared" si="2"/>
        <v>-0.18618673819477782</v>
      </c>
      <c r="K14" s="115">
        <v>758024</v>
      </c>
      <c r="L14" s="116">
        <f t="shared" si="3"/>
        <v>0.12643121334199181</v>
      </c>
      <c r="M14" s="115">
        <v>787690</v>
      </c>
      <c r="N14" s="116">
        <f t="shared" si="4"/>
        <v>3.9135964032801063E-2</v>
      </c>
      <c r="O14" s="116">
        <f t="shared" si="5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1"/>
        <v>-</v>
      </c>
      <c r="I15" s="115">
        <v>858220</v>
      </c>
      <c r="J15" s="116">
        <f t="shared" si="2"/>
        <v>-7.2853119460015936E-2</v>
      </c>
      <c r="K15" s="115">
        <v>871300</v>
      </c>
      <c r="L15" s="116">
        <f t="shared" si="3"/>
        <v>1.5240847335182162E-2</v>
      </c>
      <c r="M15" s="115">
        <v>895588</v>
      </c>
      <c r="N15" s="116">
        <f t="shared" si="4"/>
        <v>2.7875588201538015E-2</v>
      </c>
      <c r="O15" s="116">
        <f t="shared" si="5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1"/>
        <v>1.0228555289982793</v>
      </c>
      <c r="I16" s="115">
        <v>895466</v>
      </c>
      <c r="J16" s="116">
        <f t="shared" si="2"/>
        <v>-7.4026889915144389E-2</v>
      </c>
      <c r="K16" s="115">
        <v>947197</v>
      </c>
      <c r="L16" s="116">
        <f t="shared" si="3"/>
        <v>5.7769920912686734E-2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1"/>
        <v>2.99724926741658</v>
      </c>
      <c r="I17" s="115">
        <v>748642</v>
      </c>
      <c r="J17" s="116">
        <f t="shared" si="2"/>
        <v>-6.067267420997291E-2</v>
      </c>
      <c r="K17" s="115">
        <v>799868</v>
      </c>
      <c r="L17" s="116">
        <f t="shared" si="3"/>
        <v>6.8425228613943734E-2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1"/>
        <v>5.1729454244925668</v>
      </c>
      <c r="I18" s="115">
        <v>801936</v>
      </c>
      <c r="J18" s="116">
        <f t="shared" si="2"/>
        <v>-3.1461884621237557E-2</v>
      </c>
      <c r="K18" s="115">
        <v>863416</v>
      </c>
      <c r="L18" s="116">
        <f t="shared" si="3"/>
        <v>7.6664471977813786E-2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1"/>
        <v>4.9662920334010385</v>
      </c>
      <c r="I19" s="115">
        <v>785918</v>
      </c>
      <c r="J19" s="116">
        <f t="shared" si="2"/>
        <v>-5.1138812592436134E-2</v>
      </c>
      <c r="K19" s="115">
        <v>847777</v>
      </c>
      <c r="L19" s="116">
        <f t="shared" si="3"/>
        <v>7.8709229207118314E-2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1"/>
        <v>3.9015307848443843</v>
      </c>
      <c r="I20" s="115">
        <v>790311</v>
      </c>
      <c r="J20" s="116">
        <f t="shared" si="2"/>
        <v>-8.4661017734373512E-2</v>
      </c>
      <c r="K20" s="115">
        <v>831777</v>
      </c>
      <c r="L20" s="116">
        <f t="shared" si="3"/>
        <v>5.2467952489589464E-2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1"/>
        <v>0.17797190075705638</v>
      </c>
      <c r="I21" s="118">
        <v>8865243</v>
      </c>
      <c r="J21" s="119">
        <f t="shared" si="2"/>
        <v>-0.12169461827060912</v>
      </c>
      <c r="K21" s="118">
        <v>9739308</v>
      </c>
      <c r="L21" s="119">
        <f t="shared" si="3"/>
        <v>9.8594590131370285E-2</v>
      </c>
      <c r="M21" s="118">
        <v>5748289</v>
      </c>
      <c r="N21" s="119">
        <v>5.4872640809150219E-2</v>
      </c>
      <c r="O21" s="119">
        <v>-1.0596992421154638E-2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29110</v>
      </c>
      <c r="D31" s="116">
        <v>-0.32802400738688831</v>
      </c>
      <c r="E31" s="115">
        <v>37671</v>
      </c>
      <c r="F31" s="116">
        <f t="shared" ref="F31:F43" si="6">IFERROR(E31/C31-1,"-")</f>
        <v>0.29409137753349368</v>
      </c>
      <c r="G31" s="115">
        <v>5567</v>
      </c>
      <c r="H31" s="116">
        <f t="shared" ref="H31:H43" si="7">IFERROR(G31/E31-1,"-")</f>
        <v>-0.85222054099970801</v>
      </c>
      <c r="I31" s="115">
        <v>23050</v>
      </c>
      <c r="J31" s="116">
        <f t="shared" ref="J31:J43" si="8">IFERROR(I31/G31-1,"-")</f>
        <v>3.1404706305011674</v>
      </c>
      <c r="K31" s="115">
        <v>31748</v>
      </c>
      <c r="L31" s="116">
        <f t="shared" ref="L31:L43" si="9">IFERROR(K31/I31-1,"-")</f>
        <v>0.377353579175705</v>
      </c>
      <c r="M31" s="115">
        <v>32373</v>
      </c>
      <c r="N31" s="116">
        <f t="shared" ref="N31:N41" si="10">IFERROR(M31/K31-1,"-")</f>
        <v>1.9686279450674027E-2</v>
      </c>
      <c r="O31" s="116">
        <f t="shared" ref="O31" si="11">M31/C31-1</f>
        <v>0.11209206458261756</v>
      </c>
    </row>
    <row r="32" spans="1:16" x14ac:dyDescent="0.25">
      <c r="B32" s="114" t="s">
        <v>73</v>
      </c>
      <c r="C32" s="115">
        <v>35047</v>
      </c>
      <c r="D32" s="116">
        <v>-1.9417475728155331E-2</v>
      </c>
      <c r="E32" s="115">
        <v>31441</v>
      </c>
      <c r="F32" s="116">
        <f t="shared" si="6"/>
        <v>-0.1028904043142066</v>
      </c>
      <c r="G32" s="115">
        <v>8033</v>
      </c>
      <c r="H32" s="116">
        <f t="shared" si="7"/>
        <v>-0.74450558188352789</v>
      </c>
      <c r="I32" s="115">
        <v>23773</v>
      </c>
      <c r="J32" s="116">
        <f t="shared" si="8"/>
        <v>1.9594174032117517</v>
      </c>
      <c r="K32" s="115">
        <v>21281</v>
      </c>
      <c r="L32" s="116">
        <f t="shared" si="9"/>
        <v>-0.10482480124510996</v>
      </c>
      <c r="M32" s="115">
        <v>26641</v>
      </c>
      <c r="N32" s="116">
        <f t="shared" si="10"/>
        <v>0.25186786335228617</v>
      </c>
      <c r="O32" s="116">
        <f>IFERROR(M32/C32-1,"-")</f>
        <v>-0.23984934516506407</v>
      </c>
    </row>
    <row r="33" spans="2:16" x14ac:dyDescent="0.25">
      <c r="B33" s="114" t="s">
        <v>75</v>
      </c>
      <c r="C33" s="115">
        <v>34361</v>
      </c>
      <c r="D33" s="116">
        <v>-0.31782807226523724</v>
      </c>
      <c r="E33" s="115">
        <v>13981</v>
      </c>
      <c r="F33" s="116">
        <f t="shared" si="6"/>
        <v>-0.59311428654579323</v>
      </c>
      <c r="G33" s="115">
        <v>11915</v>
      </c>
      <c r="H33" s="116">
        <f t="shared" si="7"/>
        <v>-0.14777197625348693</v>
      </c>
      <c r="I33" s="115">
        <v>26880</v>
      </c>
      <c r="J33" s="116">
        <f t="shared" si="8"/>
        <v>1.2559798573227026</v>
      </c>
      <c r="K33" s="115">
        <v>24322</v>
      </c>
      <c r="L33" s="116">
        <f t="shared" si="9"/>
        <v>-9.5163690476190443E-2</v>
      </c>
      <c r="M33" s="115">
        <v>38910</v>
      </c>
      <c r="N33" s="116">
        <f t="shared" si="10"/>
        <v>0.59978620179261566</v>
      </c>
      <c r="O33" s="116">
        <f t="shared" ref="O33:O42" si="12">IFERROR(M33/C33-1,"-")</f>
        <v>0.13238846366520174</v>
      </c>
    </row>
    <row r="34" spans="2:16" x14ac:dyDescent="0.25">
      <c r="B34" s="114" t="s">
        <v>77</v>
      </c>
      <c r="C34" s="115">
        <v>59339</v>
      </c>
      <c r="D34" s="116">
        <v>0.39188872208669534</v>
      </c>
      <c r="E34" s="115">
        <v>0</v>
      </c>
      <c r="F34" s="116">
        <f t="shared" si="6"/>
        <v>-1</v>
      </c>
      <c r="G34" s="115">
        <v>15305</v>
      </c>
      <c r="H34" s="116" t="str">
        <f t="shared" si="7"/>
        <v>-</v>
      </c>
      <c r="I34" s="115">
        <v>48682</v>
      </c>
      <c r="J34" s="116">
        <f t="shared" si="8"/>
        <v>2.1807905913100294</v>
      </c>
      <c r="K34" s="115">
        <v>46080</v>
      </c>
      <c r="L34" s="116">
        <f t="shared" si="9"/>
        <v>-5.3448913356065941E-2</v>
      </c>
      <c r="M34" s="115">
        <v>38278</v>
      </c>
      <c r="N34" s="116">
        <f t="shared" si="10"/>
        <v>-0.16931423611111107</v>
      </c>
      <c r="O34" s="116">
        <f t="shared" si="12"/>
        <v>-0.35492677665616201</v>
      </c>
    </row>
    <row r="35" spans="2:16" x14ac:dyDescent="0.25">
      <c r="B35" s="114" t="s">
        <v>79</v>
      </c>
      <c r="C35" s="115">
        <v>43826</v>
      </c>
      <c r="D35" s="116">
        <v>-1.5699045480067397E-2</v>
      </c>
      <c r="E35" s="115">
        <v>0</v>
      </c>
      <c r="F35" s="116">
        <f t="shared" si="6"/>
        <v>-1</v>
      </c>
      <c r="G35" s="115">
        <v>16133</v>
      </c>
      <c r="H35" s="116" t="str">
        <f t="shared" si="7"/>
        <v>-</v>
      </c>
      <c r="I35" s="115">
        <v>35593</v>
      </c>
      <c r="J35" s="116">
        <f t="shared" si="8"/>
        <v>1.2062232690758075</v>
      </c>
      <c r="K35" s="115">
        <v>29396</v>
      </c>
      <c r="L35" s="116">
        <f t="shared" si="9"/>
        <v>-0.17410726828308942</v>
      </c>
      <c r="M35" s="115">
        <v>41371</v>
      </c>
      <c r="N35" s="116">
        <f t="shared" si="10"/>
        <v>0.40736834943529732</v>
      </c>
      <c r="O35" s="116">
        <f t="shared" si="12"/>
        <v>-5.6016976224159132E-2</v>
      </c>
    </row>
    <row r="36" spans="2:16" x14ac:dyDescent="0.25">
      <c r="B36" s="114" t="s">
        <v>81</v>
      </c>
      <c r="C36" s="115">
        <v>55200</v>
      </c>
      <c r="D36" s="116">
        <v>0.1401660676663774</v>
      </c>
      <c r="E36" s="115">
        <v>0</v>
      </c>
      <c r="F36" s="116">
        <f t="shared" si="6"/>
        <v>-1</v>
      </c>
      <c r="G36" s="115">
        <v>23727</v>
      </c>
      <c r="H36" s="116" t="str">
        <f t="shared" si="7"/>
        <v>-</v>
      </c>
      <c r="I36" s="115">
        <v>44483</v>
      </c>
      <c r="J36" s="116">
        <f t="shared" si="8"/>
        <v>0.87478400134867451</v>
      </c>
      <c r="K36" s="115">
        <v>44590</v>
      </c>
      <c r="L36" s="116">
        <f t="shared" si="9"/>
        <v>2.4054133039588255E-3</v>
      </c>
      <c r="M36" s="115">
        <v>47095</v>
      </c>
      <c r="N36" s="116">
        <f t="shared" si="10"/>
        <v>5.6178515362188763E-2</v>
      </c>
      <c r="O36" s="116">
        <f t="shared" si="12"/>
        <v>-0.14682971014492752</v>
      </c>
    </row>
    <row r="37" spans="2:16" x14ac:dyDescent="0.25">
      <c r="B37" s="114" t="s">
        <v>83</v>
      </c>
      <c r="C37" s="115">
        <v>74982</v>
      </c>
      <c r="D37" s="116">
        <v>-0.15950768954849126</v>
      </c>
      <c r="E37" s="115">
        <v>0</v>
      </c>
      <c r="F37" s="116">
        <f t="shared" si="6"/>
        <v>-1</v>
      </c>
      <c r="G37" s="115">
        <v>62543</v>
      </c>
      <c r="H37" s="116" t="str">
        <f t="shared" si="7"/>
        <v>-</v>
      </c>
      <c r="I37" s="115">
        <v>72292</v>
      </c>
      <c r="J37" s="116">
        <f t="shared" si="8"/>
        <v>0.15587675679132751</v>
      </c>
      <c r="K37" s="115">
        <v>66167</v>
      </c>
      <c r="L37" s="116">
        <f t="shared" si="9"/>
        <v>-8.4725834117191368E-2</v>
      </c>
      <c r="M37" s="115">
        <v>72329</v>
      </c>
      <c r="N37" s="116">
        <f t="shared" si="10"/>
        <v>9.3127994317409035E-2</v>
      </c>
      <c r="O37" s="116">
        <f t="shared" si="12"/>
        <v>-3.538182497132647E-2</v>
      </c>
    </row>
    <row r="38" spans="2:16" x14ac:dyDescent="0.25">
      <c r="B38" s="114" t="s">
        <v>85</v>
      </c>
      <c r="C38" s="115">
        <v>108676</v>
      </c>
      <c r="D38" s="116">
        <v>-0.10438265398625368</v>
      </c>
      <c r="E38" s="115">
        <v>60743</v>
      </c>
      <c r="F38" s="116">
        <f t="shared" si="6"/>
        <v>-0.44106334425264093</v>
      </c>
      <c r="G38" s="115">
        <v>68184</v>
      </c>
      <c r="H38" s="116">
        <f t="shared" si="7"/>
        <v>0.12249971190095987</v>
      </c>
      <c r="I38" s="115">
        <v>87149</v>
      </c>
      <c r="J38" s="116">
        <f t="shared" si="8"/>
        <v>0.27814443271148659</v>
      </c>
      <c r="K38" s="115">
        <v>132200</v>
      </c>
      <c r="L38" s="116">
        <f t="shared" si="9"/>
        <v>0.51694224833331415</v>
      </c>
      <c r="M38" s="115"/>
      <c r="N38" s="116"/>
      <c r="O38" s="116"/>
    </row>
    <row r="39" spans="2:16" x14ac:dyDescent="0.25">
      <c r="B39" s="114" t="s">
        <v>87</v>
      </c>
      <c r="C39" s="115">
        <v>44639</v>
      </c>
      <c r="D39" s="116">
        <v>-0.38215916955017304</v>
      </c>
      <c r="E39" s="115">
        <v>30758</v>
      </c>
      <c r="F39" s="116">
        <f t="shared" si="6"/>
        <v>-0.31096126705347338</v>
      </c>
      <c r="G39" s="115">
        <v>42507</v>
      </c>
      <c r="H39" s="116">
        <f t="shared" si="7"/>
        <v>0.38198192340204185</v>
      </c>
      <c r="I39" s="115">
        <v>45509</v>
      </c>
      <c r="J39" s="116">
        <f t="shared" si="8"/>
        <v>7.0623661985084851E-2</v>
      </c>
      <c r="K39" s="115">
        <v>54675</v>
      </c>
      <c r="L39" s="116">
        <f t="shared" si="9"/>
        <v>0.20141070996945665</v>
      </c>
      <c r="M39" s="115"/>
      <c r="N39" s="116"/>
      <c r="O39" s="116"/>
    </row>
    <row r="40" spans="2:16" x14ac:dyDescent="0.25">
      <c r="B40" s="114" t="s">
        <v>89</v>
      </c>
      <c r="C40" s="115">
        <v>50417</v>
      </c>
      <c r="D40" s="116">
        <v>-2.8461864570085149E-2</v>
      </c>
      <c r="E40" s="115">
        <v>28673</v>
      </c>
      <c r="F40" s="116">
        <f t="shared" si="6"/>
        <v>-0.43128309895471761</v>
      </c>
      <c r="G40" s="115">
        <v>36401</v>
      </c>
      <c r="H40" s="116">
        <f t="shared" si="7"/>
        <v>0.26952184982387606</v>
      </c>
      <c r="I40" s="115">
        <v>38548</v>
      </c>
      <c r="J40" s="116">
        <f t="shared" si="8"/>
        <v>5.8981896101755416E-2</v>
      </c>
      <c r="K40" s="115">
        <v>44421</v>
      </c>
      <c r="L40" s="116">
        <f t="shared" si="9"/>
        <v>0.15235550482515303</v>
      </c>
      <c r="M40" s="115"/>
      <c r="N40" s="116"/>
      <c r="O40" s="116"/>
    </row>
    <row r="41" spans="2:16" x14ac:dyDescent="0.25">
      <c r="B41" s="114" t="s">
        <v>91</v>
      </c>
      <c r="C41" s="115">
        <v>38894</v>
      </c>
      <c r="D41" s="116">
        <v>9.7801236275367742E-2</v>
      </c>
      <c r="E41" s="115">
        <v>10757</v>
      </c>
      <c r="F41" s="116">
        <f t="shared" si="6"/>
        <v>-0.7234277780634546</v>
      </c>
      <c r="G41" s="115">
        <v>27872</v>
      </c>
      <c r="H41" s="116">
        <f t="shared" si="7"/>
        <v>1.5910569861485544</v>
      </c>
      <c r="I41" s="115">
        <v>30570</v>
      </c>
      <c r="J41" s="116">
        <f t="shared" si="8"/>
        <v>9.6799655568312382E-2</v>
      </c>
      <c r="K41" s="115">
        <v>36335</v>
      </c>
      <c r="L41" s="116">
        <f t="shared" si="9"/>
        <v>0.18858357867190056</v>
      </c>
      <c r="M41" s="115"/>
      <c r="N41" s="116"/>
      <c r="O41" s="116"/>
    </row>
    <row r="42" spans="2:16" x14ac:dyDescent="0.25">
      <c r="B42" s="114" t="s">
        <v>93</v>
      </c>
      <c r="C42" s="115">
        <v>40039</v>
      </c>
      <c r="D42" s="116">
        <v>-4.0545397905633718E-2</v>
      </c>
      <c r="E42" s="115">
        <v>8464</v>
      </c>
      <c r="F42" s="116">
        <f t="shared" si="6"/>
        <v>-0.78860610904368245</v>
      </c>
      <c r="G42" s="115">
        <v>32687</v>
      </c>
      <c r="H42" s="116">
        <f t="shared" si="7"/>
        <v>2.8618856332703215</v>
      </c>
      <c r="I42" s="115">
        <v>36689</v>
      </c>
      <c r="J42" s="116">
        <f t="shared" si="8"/>
        <v>0.12243399516627407</v>
      </c>
      <c r="K42" s="115">
        <v>45648</v>
      </c>
      <c r="L42" s="116">
        <f t="shared" si="9"/>
        <v>0.24418763117010545</v>
      </c>
      <c r="M42" s="115"/>
      <c r="N42" s="116"/>
      <c r="O42" s="116"/>
    </row>
    <row r="43" spans="2:16" ht="15.75" x14ac:dyDescent="0.25">
      <c r="B43" s="117" t="s">
        <v>30</v>
      </c>
      <c r="C43" s="118">
        <v>614530</v>
      </c>
      <c r="D43" s="119">
        <v>-9.2086989924061058E-2</v>
      </c>
      <c r="E43" s="118">
        <v>241430</v>
      </c>
      <c r="F43" s="119">
        <f t="shared" si="6"/>
        <v>-0.60713065269392863</v>
      </c>
      <c r="G43" s="118">
        <v>350874</v>
      </c>
      <c r="H43" s="119">
        <f t="shared" si="7"/>
        <v>0.45331566085407782</v>
      </c>
      <c r="I43" s="118">
        <v>513218</v>
      </c>
      <c r="J43" s="119">
        <f t="shared" si="8"/>
        <v>0.4626846104299549</v>
      </c>
      <c r="K43" s="118">
        <v>576863</v>
      </c>
      <c r="L43" s="119">
        <f t="shared" si="9"/>
        <v>0.12401162858668235</v>
      </c>
      <c r="M43" s="118">
        <v>296997</v>
      </c>
      <c r="N43" s="119">
        <v>0.12676414349884668</v>
      </c>
      <c r="O43" s="119">
        <v>-0.10506681933918915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24298</v>
      </c>
      <c r="D53" s="116">
        <v>-0.27231888832320084</v>
      </c>
      <c r="E53" s="115">
        <v>23617</v>
      </c>
      <c r="F53" s="116">
        <f t="shared" ref="F53:F65" si="13">IFERROR(E53/C53-1,"-")</f>
        <v>-2.8026998106840062E-2</v>
      </c>
      <c r="G53" s="115">
        <v>1838</v>
      </c>
      <c r="H53" s="116">
        <f t="shared" ref="H53:H65" si="14">IFERROR(G53/E53-1,"-")</f>
        <v>-0.92217470466189611</v>
      </c>
      <c r="I53" s="115">
        <v>16394</v>
      </c>
      <c r="J53" s="116">
        <f t="shared" ref="J53:J65" si="15">IFERROR(I53/G53-1,"-")</f>
        <v>7.9194776931447226</v>
      </c>
      <c r="K53" s="115">
        <v>25146</v>
      </c>
      <c r="L53" s="116">
        <f>IFERROR(K53/I53-1,"-")</f>
        <v>0.53385384896913513</v>
      </c>
      <c r="M53" s="115">
        <v>18647</v>
      </c>
      <c r="N53" s="116">
        <f t="shared" ref="N53:N63" si="16">IFERROR(M53/K53-1,"-")</f>
        <v>-0.25845064821442776</v>
      </c>
      <c r="O53" s="116">
        <f t="shared" ref="O53" si="17">IFERROR(M53/C53-1,"-")</f>
        <v>-0.23257058194090052</v>
      </c>
    </row>
    <row r="54" spans="1:16" x14ac:dyDescent="0.25">
      <c r="A54" s="1">
        <v>2</v>
      </c>
      <c r="B54" s="114" t="s">
        <v>73</v>
      </c>
      <c r="C54" s="115">
        <v>24362</v>
      </c>
      <c r="D54" s="116">
        <v>-0.16597055802807259</v>
      </c>
      <c r="E54" s="115">
        <v>21412</v>
      </c>
      <c r="F54" s="116">
        <f t="shared" si="13"/>
        <v>-0.12109022247762913</v>
      </c>
      <c r="G54" s="115">
        <v>3018</v>
      </c>
      <c r="H54" s="116">
        <f t="shared" si="14"/>
        <v>-0.85905099943956653</v>
      </c>
      <c r="I54" s="115">
        <v>16294</v>
      </c>
      <c r="J54" s="116">
        <f t="shared" si="15"/>
        <v>4.3989396951623592</v>
      </c>
      <c r="K54" s="115">
        <v>16027</v>
      </c>
      <c r="L54" s="116">
        <f t="shared" ref="L54:L65" si="18">IFERROR(K54/I54-1,"-")</f>
        <v>-1.6386399901804349E-2</v>
      </c>
      <c r="M54" s="115">
        <v>16643</v>
      </c>
      <c r="N54" s="116">
        <f t="shared" si="16"/>
        <v>3.8435140700068704E-2</v>
      </c>
      <c r="O54" s="116">
        <f>IFERROR(M54/C54-1,"-")</f>
        <v>-0.31684590756095554</v>
      </c>
    </row>
    <row r="55" spans="1:16" x14ac:dyDescent="0.25">
      <c r="A55" s="1">
        <v>3</v>
      </c>
      <c r="B55" s="114" t="s">
        <v>75</v>
      </c>
      <c r="C55" s="115">
        <v>21192</v>
      </c>
      <c r="D55" s="116">
        <v>-0.40160948750529435</v>
      </c>
      <c r="E55" s="115">
        <v>7343</v>
      </c>
      <c r="F55" s="116">
        <f t="shared" si="13"/>
        <v>-0.65350132125330318</v>
      </c>
      <c r="G55" s="115">
        <v>4318</v>
      </c>
      <c r="H55" s="116">
        <f t="shared" si="14"/>
        <v>-0.41195696581778563</v>
      </c>
      <c r="I55" s="115">
        <v>18322</v>
      </c>
      <c r="J55" s="116">
        <f t="shared" si="15"/>
        <v>3.2431681333950904</v>
      </c>
      <c r="K55" s="115">
        <v>18063</v>
      </c>
      <c r="L55" s="116">
        <f t="shared" si="18"/>
        <v>-1.4136011352472444E-2</v>
      </c>
      <c r="M55" s="115">
        <v>20604</v>
      </c>
      <c r="N55" s="116">
        <f t="shared" si="16"/>
        <v>0.14067430659358915</v>
      </c>
      <c r="O55" s="116">
        <f t="shared" ref="O55:O64" si="19">IFERROR(M55/C55-1,"-")</f>
        <v>-2.7746319365798411E-2</v>
      </c>
    </row>
    <row r="56" spans="1:16" x14ac:dyDescent="0.25">
      <c r="A56" s="1">
        <v>4</v>
      </c>
      <c r="B56" s="114" t="s">
        <v>77</v>
      </c>
      <c r="C56" s="115">
        <v>41032</v>
      </c>
      <c r="D56" s="116">
        <v>0.33737492259052826</v>
      </c>
      <c r="E56" s="115">
        <v>0</v>
      </c>
      <c r="F56" s="116">
        <f t="shared" si="13"/>
        <v>-1</v>
      </c>
      <c r="G56" s="115">
        <v>3687</v>
      </c>
      <c r="H56" s="116" t="str">
        <f t="shared" si="14"/>
        <v>-</v>
      </c>
      <c r="I56" s="115">
        <v>33602</v>
      </c>
      <c r="J56" s="116">
        <f t="shared" si="15"/>
        <v>8.1136425278003799</v>
      </c>
      <c r="K56" s="115">
        <v>31153</v>
      </c>
      <c r="L56" s="116">
        <f t="shared" si="18"/>
        <v>-7.2882566513898017E-2</v>
      </c>
      <c r="M56" s="115">
        <v>18824</v>
      </c>
      <c r="N56" s="116">
        <f t="shared" si="16"/>
        <v>-0.3957564279523641</v>
      </c>
      <c r="O56" s="116">
        <f t="shared" si="19"/>
        <v>-0.54123610840319758</v>
      </c>
    </row>
    <row r="57" spans="1:16" x14ac:dyDescent="0.25">
      <c r="A57" s="1">
        <v>5</v>
      </c>
      <c r="B57" s="114" t="s">
        <v>79</v>
      </c>
      <c r="C57" s="115">
        <v>24447</v>
      </c>
      <c r="D57" s="116">
        <v>-0.2189456869009585</v>
      </c>
      <c r="E57" s="115">
        <v>0</v>
      </c>
      <c r="F57" s="116">
        <f t="shared" si="13"/>
        <v>-1</v>
      </c>
      <c r="G57" s="115">
        <v>5269</v>
      </c>
      <c r="H57" s="116" t="str">
        <f t="shared" si="14"/>
        <v>-</v>
      </c>
      <c r="I57" s="115">
        <v>21960</v>
      </c>
      <c r="J57" s="116">
        <f t="shared" si="15"/>
        <v>3.1677737711140637</v>
      </c>
      <c r="K57" s="115">
        <v>18994</v>
      </c>
      <c r="L57" s="116">
        <f t="shared" si="18"/>
        <v>-0.13506375227686707</v>
      </c>
      <c r="M57" s="115">
        <v>22446</v>
      </c>
      <c r="N57" s="116">
        <f t="shared" si="16"/>
        <v>0.18174160261135097</v>
      </c>
      <c r="O57" s="116">
        <f t="shared" si="19"/>
        <v>-8.185053380782914E-2</v>
      </c>
    </row>
    <row r="58" spans="1:16" x14ac:dyDescent="0.25">
      <c r="A58" s="1">
        <v>6</v>
      </c>
      <c r="B58" s="114" t="s">
        <v>81</v>
      </c>
      <c r="C58" s="115">
        <v>31086</v>
      </c>
      <c r="D58" s="116">
        <v>-6.8891151979871834E-2</v>
      </c>
      <c r="E58" s="115">
        <v>0</v>
      </c>
      <c r="F58" s="116">
        <f t="shared" si="13"/>
        <v>-1</v>
      </c>
      <c r="G58" s="115">
        <v>12085</v>
      </c>
      <c r="H58" s="116" t="str">
        <f t="shared" si="14"/>
        <v>-</v>
      </c>
      <c r="I58" s="115">
        <v>29605</v>
      </c>
      <c r="J58" s="116">
        <f t="shared" si="15"/>
        <v>1.4497310715763345</v>
      </c>
      <c r="K58" s="115">
        <v>26276</v>
      </c>
      <c r="L58" s="116">
        <f t="shared" si="18"/>
        <v>-0.1124472217530823</v>
      </c>
      <c r="M58" s="115">
        <v>24937</v>
      </c>
      <c r="N58" s="116">
        <f t="shared" si="16"/>
        <v>-5.0959050083726587E-2</v>
      </c>
      <c r="O58" s="116">
        <f t="shared" si="19"/>
        <v>-0.19780608634111818</v>
      </c>
    </row>
    <row r="59" spans="1:16" x14ac:dyDescent="0.25">
      <c r="A59" s="1">
        <v>7</v>
      </c>
      <c r="B59" s="114" t="s">
        <v>83</v>
      </c>
      <c r="C59" s="115">
        <v>48800</v>
      </c>
      <c r="D59" s="116">
        <v>-0.19310835165925366</v>
      </c>
      <c r="E59" s="115">
        <v>0</v>
      </c>
      <c r="F59" s="116">
        <f t="shared" si="13"/>
        <v>-1</v>
      </c>
      <c r="G59" s="115">
        <v>34781</v>
      </c>
      <c r="H59" s="116" t="str">
        <f t="shared" si="14"/>
        <v>-</v>
      </c>
      <c r="I59" s="115">
        <v>45742</v>
      </c>
      <c r="J59" s="116">
        <f t="shared" si="15"/>
        <v>0.31514332537879874</v>
      </c>
      <c r="K59" s="115">
        <v>36382</v>
      </c>
      <c r="L59" s="116">
        <f t="shared" si="18"/>
        <v>-0.20462594552052815</v>
      </c>
      <c r="M59" s="115">
        <v>39454</v>
      </c>
      <c r="N59" s="116">
        <f t="shared" si="16"/>
        <v>8.4437359133637591E-2</v>
      </c>
      <c r="O59" s="116">
        <f t="shared" si="19"/>
        <v>-0.19151639344262295</v>
      </c>
    </row>
    <row r="60" spans="1:16" x14ac:dyDescent="0.25">
      <c r="A60" s="1">
        <v>8</v>
      </c>
      <c r="B60" s="114" t="s">
        <v>85</v>
      </c>
      <c r="C60" s="115">
        <v>65272</v>
      </c>
      <c r="D60" s="116">
        <v>-0.2154807692307692</v>
      </c>
      <c r="E60" s="115">
        <v>38101</v>
      </c>
      <c r="F60" s="116">
        <f t="shared" si="13"/>
        <v>-0.41627344037259473</v>
      </c>
      <c r="G60" s="115">
        <v>50516</v>
      </c>
      <c r="H60" s="116">
        <f t="shared" si="14"/>
        <v>0.32584446602451389</v>
      </c>
      <c r="I60" s="115">
        <v>58778</v>
      </c>
      <c r="J60" s="116">
        <f t="shared" si="15"/>
        <v>0.16355214189563694</v>
      </c>
      <c r="K60" s="115">
        <v>83159</v>
      </c>
      <c r="L60" s="116">
        <f t="shared" si="18"/>
        <v>0.41479805369355871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35770</v>
      </c>
      <c r="D61" s="116">
        <v>-0.1487184368975939</v>
      </c>
      <c r="E61" s="115">
        <v>17630</v>
      </c>
      <c r="F61" s="116">
        <f t="shared" si="13"/>
        <v>-0.50712887894883973</v>
      </c>
      <c r="G61" s="115">
        <v>34341</v>
      </c>
      <c r="H61" s="116">
        <f t="shared" si="14"/>
        <v>0.94787294384571763</v>
      </c>
      <c r="I61" s="115">
        <v>34328</v>
      </c>
      <c r="J61" s="116">
        <f t="shared" si="15"/>
        <v>-3.7855624472205029E-4</v>
      </c>
      <c r="K61" s="115">
        <v>27840</v>
      </c>
      <c r="L61" s="116">
        <f t="shared" si="18"/>
        <v>-0.18900023304591007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33630</v>
      </c>
      <c r="D62" s="116">
        <v>-0.10670172922145194</v>
      </c>
      <c r="E62" s="115">
        <v>16572</v>
      </c>
      <c r="F62" s="116">
        <f t="shared" si="13"/>
        <v>-0.50722569134701168</v>
      </c>
      <c r="G62" s="115">
        <v>24758</v>
      </c>
      <c r="H62" s="116">
        <f t="shared" si="14"/>
        <v>0.49396572531981664</v>
      </c>
      <c r="I62" s="115">
        <v>28657</v>
      </c>
      <c r="J62" s="116">
        <f t="shared" si="15"/>
        <v>0.15748444947087803</v>
      </c>
      <c r="K62" s="115">
        <v>24146</v>
      </c>
      <c r="L62" s="116">
        <f t="shared" si="18"/>
        <v>-0.15741354642844685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26834</v>
      </c>
      <c r="D63" s="116">
        <v>9.2011557400398791E-2</v>
      </c>
      <c r="E63" s="115">
        <v>5230</v>
      </c>
      <c r="F63" s="116">
        <f t="shared" si="13"/>
        <v>-0.8050980099873295</v>
      </c>
      <c r="G63" s="115">
        <v>20985</v>
      </c>
      <c r="H63" s="116">
        <f t="shared" si="14"/>
        <v>3.0124282982791586</v>
      </c>
      <c r="I63" s="115">
        <v>24068</v>
      </c>
      <c r="J63" s="116">
        <f t="shared" si="15"/>
        <v>0.14691446271146047</v>
      </c>
      <c r="K63" s="115">
        <v>20317</v>
      </c>
      <c r="L63" s="116">
        <f t="shared" si="18"/>
        <v>-0.15585009140767825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27264</v>
      </c>
      <c r="D64" s="116">
        <v>-0.10096946514541982</v>
      </c>
      <c r="E64" s="115">
        <v>4774</v>
      </c>
      <c r="F64" s="116">
        <f t="shared" si="13"/>
        <v>-0.82489730046948351</v>
      </c>
      <c r="G64" s="115">
        <v>24212</v>
      </c>
      <c r="H64" s="116">
        <f t="shared" si="14"/>
        <v>4.0716380393799749</v>
      </c>
      <c r="I64" s="115">
        <v>30360</v>
      </c>
      <c r="J64" s="116">
        <f t="shared" si="15"/>
        <v>0.25392367421113504</v>
      </c>
      <c r="K64" s="115">
        <v>31159</v>
      </c>
      <c r="L64" s="116">
        <f t="shared" si="18"/>
        <v>2.6317523056653469E-2</v>
      </c>
      <c r="M64" s="115"/>
      <c r="N64" s="116"/>
      <c r="O64" s="116"/>
    </row>
    <row r="65" spans="1:16" ht="15.75" x14ac:dyDescent="0.25">
      <c r="B65" s="117" t="s">
        <v>30</v>
      </c>
      <c r="C65" s="118">
        <v>403987</v>
      </c>
      <c r="D65" s="119">
        <v>-0.14341842176126474</v>
      </c>
      <c r="E65" s="118">
        <v>148896</v>
      </c>
      <c r="F65" s="119">
        <f t="shared" si="13"/>
        <v>-0.63143368474728145</v>
      </c>
      <c r="G65" s="118">
        <v>219808</v>
      </c>
      <c r="H65" s="119">
        <f t="shared" si="14"/>
        <v>0.47625188050719958</v>
      </c>
      <c r="I65" s="118">
        <v>358110</v>
      </c>
      <c r="J65" s="119">
        <f t="shared" si="15"/>
        <v>0.62919456980637656</v>
      </c>
      <c r="K65" s="118">
        <v>358662</v>
      </c>
      <c r="L65" s="119">
        <f t="shared" si="18"/>
        <v>1.5414258188823915E-3</v>
      </c>
      <c r="M65" s="118">
        <v>161555</v>
      </c>
      <c r="N65" s="119">
        <v>-6.0950587359989816E-2</v>
      </c>
      <c r="O65" s="119">
        <v>-0.2493390392022935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4812</v>
      </c>
      <c r="D75" s="116">
        <v>-0.51535904924967268</v>
      </c>
      <c r="E75" s="115">
        <v>14054</v>
      </c>
      <c r="F75" s="116">
        <f t="shared" ref="F75:F87" si="20">IFERROR(E75/C75-1,"-")</f>
        <v>1.9206151288445552</v>
      </c>
      <c r="G75" s="115">
        <v>3729</v>
      </c>
      <c r="H75" s="116">
        <f t="shared" ref="H75:H87" si="21">IFERROR(G75/E75-1,"-")</f>
        <v>-0.73466628717802762</v>
      </c>
      <c r="I75" s="115">
        <v>6656</v>
      </c>
      <c r="J75" s="116">
        <f t="shared" ref="J75:J87" si="22">IFERROR(I75/G75-1,"-")</f>
        <v>0.78492893537141328</v>
      </c>
      <c r="K75" s="115">
        <v>6602</v>
      </c>
      <c r="L75" s="116">
        <f>IFERROR(K75/I75-1,"-")</f>
        <v>-8.1129807692307265E-3</v>
      </c>
      <c r="M75" s="115">
        <v>13726</v>
      </c>
      <c r="N75" s="116">
        <f t="shared" ref="N75:N83" si="23">IFERROR(M75/K75-1,"-")</f>
        <v>1.0790669494092699</v>
      </c>
      <c r="O75" s="116">
        <f t="shared" ref="O75" si="24">M75/C75-1</f>
        <v>1.8524522028262678</v>
      </c>
    </row>
    <row r="76" spans="1:16" x14ac:dyDescent="0.25">
      <c r="A76" s="1">
        <v>2</v>
      </c>
      <c r="B76" s="114" t="s">
        <v>73</v>
      </c>
      <c r="C76" s="115">
        <v>10685</v>
      </c>
      <c r="D76" s="116">
        <v>0.63604348491808294</v>
      </c>
      <c r="E76" s="115">
        <v>10029</v>
      </c>
      <c r="F76" s="116">
        <f t="shared" si="20"/>
        <v>-6.1394478240524131E-2</v>
      </c>
      <c r="G76" s="115">
        <v>5015</v>
      </c>
      <c r="H76" s="116">
        <f t="shared" si="21"/>
        <v>-0.49995014458071596</v>
      </c>
      <c r="I76" s="115">
        <v>7479</v>
      </c>
      <c r="J76" s="116">
        <f t="shared" si="22"/>
        <v>0.4913260219341975</v>
      </c>
      <c r="K76" s="115">
        <v>5254</v>
      </c>
      <c r="L76" s="116">
        <f t="shared" ref="L76:L87" si="25">IFERROR(K76/I76-1,"-")</f>
        <v>-0.29749966573071263</v>
      </c>
      <c r="M76" s="115">
        <v>9998</v>
      </c>
      <c r="N76" s="116">
        <f t="shared" si="23"/>
        <v>0.90293110011419864</v>
      </c>
      <c r="O76" s="116">
        <f>IFERROR(M76/C76-1,"-")</f>
        <v>-6.429574169396346E-2</v>
      </c>
    </row>
    <row r="77" spans="1:16" x14ac:dyDescent="0.25">
      <c r="A77" s="1">
        <v>3</v>
      </c>
      <c r="B77" s="114" t="s">
        <v>75</v>
      </c>
      <c r="C77" s="115">
        <v>13169</v>
      </c>
      <c r="D77" s="116">
        <v>-0.11942494149114014</v>
      </c>
      <c r="E77" s="115">
        <v>6638</v>
      </c>
      <c r="F77" s="116">
        <f t="shared" si="20"/>
        <v>-0.49593742881008429</v>
      </c>
      <c r="G77" s="115">
        <v>7597</v>
      </c>
      <c r="H77" s="116">
        <f t="shared" si="21"/>
        <v>0.14447122627297371</v>
      </c>
      <c r="I77" s="115">
        <v>8558</v>
      </c>
      <c r="J77" s="116">
        <f t="shared" si="22"/>
        <v>0.1264973015664077</v>
      </c>
      <c r="K77" s="115">
        <v>6259</v>
      </c>
      <c r="L77" s="116">
        <f t="shared" si="25"/>
        <v>-0.26863753213367614</v>
      </c>
      <c r="M77" s="115">
        <v>18306</v>
      </c>
      <c r="N77" s="116">
        <f t="shared" si="23"/>
        <v>1.924748362358204</v>
      </c>
      <c r="O77" s="116">
        <f t="shared" ref="O77:O86" si="26">IFERROR(M77/C77-1,"-")</f>
        <v>0.39008277014200021</v>
      </c>
    </row>
    <row r="78" spans="1:16" x14ac:dyDescent="0.25">
      <c r="A78" s="1">
        <v>4</v>
      </c>
      <c r="B78" s="114" t="s">
        <v>77</v>
      </c>
      <c r="C78" s="115">
        <v>18307</v>
      </c>
      <c r="D78" s="116">
        <v>0.53183833988787543</v>
      </c>
      <c r="E78" s="115">
        <v>0</v>
      </c>
      <c r="F78" s="116">
        <f t="shared" si="20"/>
        <v>-1</v>
      </c>
      <c r="G78" s="115">
        <v>11618</v>
      </c>
      <c r="H78" s="116" t="str">
        <f t="shared" si="21"/>
        <v>-</v>
      </c>
      <c r="I78" s="115">
        <v>15080</v>
      </c>
      <c r="J78" s="116">
        <f t="shared" si="22"/>
        <v>0.29798588397314507</v>
      </c>
      <c r="K78" s="115">
        <v>14927</v>
      </c>
      <c r="L78" s="116">
        <f t="shared" si="25"/>
        <v>-1.0145888594164432E-2</v>
      </c>
      <c r="M78" s="115">
        <v>19454</v>
      </c>
      <c r="N78" s="116">
        <f t="shared" si="23"/>
        <v>0.30327594292222138</v>
      </c>
      <c r="O78" s="116">
        <f t="shared" si="26"/>
        <v>6.2653629759108487E-2</v>
      </c>
    </row>
    <row r="79" spans="1:16" x14ac:dyDescent="0.25">
      <c r="A79" s="1">
        <v>5</v>
      </c>
      <c r="B79" s="114" t="s">
        <v>79</v>
      </c>
      <c r="C79" s="115">
        <v>19379</v>
      </c>
      <c r="D79" s="116">
        <v>0.46533081285444244</v>
      </c>
      <c r="E79" s="115">
        <v>0</v>
      </c>
      <c r="F79" s="116">
        <f t="shared" si="20"/>
        <v>-1</v>
      </c>
      <c r="G79" s="115">
        <v>10864</v>
      </c>
      <c r="H79" s="116" t="str">
        <f t="shared" si="21"/>
        <v>-</v>
      </c>
      <c r="I79" s="115">
        <v>13633</v>
      </c>
      <c r="J79" s="116">
        <f t="shared" si="22"/>
        <v>0.25487849779086891</v>
      </c>
      <c r="K79" s="115">
        <v>10402</v>
      </c>
      <c r="L79" s="116">
        <f t="shared" si="25"/>
        <v>-0.23699845962003963</v>
      </c>
      <c r="M79" s="115">
        <v>18925</v>
      </c>
      <c r="N79" s="116">
        <f t="shared" si="23"/>
        <v>0.81936166121899645</v>
      </c>
      <c r="O79" s="116">
        <f t="shared" si="26"/>
        <v>-2.3427421435574636E-2</v>
      </c>
    </row>
    <row r="80" spans="1:16" x14ac:dyDescent="0.25">
      <c r="A80" s="1">
        <v>6</v>
      </c>
      <c r="B80" s="114" t="s">
        <v>81</v>
      </c>
      <c r="C80" s="115">
        <v>24114</v>
      </c>
      <c r="D80" s="116">
        <v>0.60460473782273083</v>
      </c>
      <c r="E80" s="115">
        <v>0</v>
      </c>
      <c r="F80" s="116">
        <f t="shared" si="20"/>
        <v>-1</v>
      </c>
      <c r="G80" s="115">
        <v>11642</v>
      </c>
      <c r="H80" s="116" t="str">
        <f t="shared" si="21"/>
        <v>-</v>
      </c>
      <c r="I80" s="115">
        <v>14878</v>
      </c>
      <c r="J80" s="116">
        <f t="shared" si="22"/>
        <v>0.27795911355437219</v>
      </c>
      <c r="K80" s="115">
        <v>18314</v>
      </c>
      <c r="L80" s="116">
        <f t="shared" si="25"/>
        <v>0.23094501949186719</v>
      </c>
      <c r="M80" s="115">
        <v>22158</v>
      </c>
      <c r="N80" s="116">
        <f t="shared" si="23"/>
        <v>0.20989407011029804</v>
      </c>
      <c r="O80" s="116">
        <f t="shared" si="26"/>
        <v>-8.1114705150534983E-2</v>
      </c>
    </row>
    <row r="81" spans="1:16" x14ac:dyDescent="0.25">
      <c r="A81" s="1">
        <v>7</v>
      </c>
      <c r="B81" s="114" t="s">
        <v>83</v>
      </c>
      <c r="C81" s="115">
        <v>26182</v>
      </c>
      <c r="D81" s="116">
        <v>-8.8782932516618507E-2</v>
      </c>
      <c r="E81" s="115">
        <v>0</v>
      </c>
      <c r="F81" s="116">
        <f t="shared" si="20"/>
        <v>-1</v>
      </c>
      <c r="G81" s="115">
        <v>27762</v>
      </c>
      <c r="H81" s="116" t="str">
        <f t="shared" si="21"/>
        <v>-</v>
      </c>
      <c r="I81" s="115">
        <v>26550</v>
      </c>
      <c r="J81" s="116">
        <f t="shared" si="22"/>
        <v>-4.3656797060730446E-2</v>
      </c>
      <c r="K81" s="115">
        <v>29785</v>
      </c>
      <c r="L81" s="116">
        <f t="shared" si="25"/>
        <v>0.12184557438794719</v>
      </c>
      <c r="M81" s="115">
        <v>32875</v>
      </c>
      <c r="N81" s="116">
        <f t="shared" si="23"/>
        <v>0.10374349504784286</v>
      </c>
      <c r="O81" s="116">
        <f t="shared" si="26"/>
        <v>0.25563364143304557</v>
      </c>
    </row>
    <row r="82" spans="1:16" x14ac:dyDescent="0.25">
      <c r="A82" s="1">
        <v>8</v>
      </c>
      <c r="B82" s="114" t="s">
        <v>85</v>
      </c>
      <c r="C82" s="115">
        <v>43404</v>
      </c>
      <c r="D82" s="116">
        <v>0.1379581563630643</v>
      </c>
      <c r="E82" s="115">
        <v>22642</v>
      </c>
      <c r="F82" s="116">
        <f t="shared" si="20"/>
        <v>-0.47834300986084233</v>
      </c>
      <c r="G82" s="115">
        <v>17668</v>
      </c>
      <c r="H82" s="116">
        <f t="shared" si="21"/>
        <v>-0.21968024026146105</v>
      </c>
      <c r="I82" s="115">
        <v>28371</v>
      </c>
      <c r="J82" s="116">
        <f t="shared" si="22"/>
        <v>0.60578446909667205</v>
      </c>
      <c r="K82" s="115">
        <v>49041</v>
      </c>
      <c r="L82" s="116">
        <f t="shared" si="25"/>
        <v>0.72856085439357088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8869</v>
      </c>
      <c r="D83" s="116">
        <v>-0.70662564916807247</v>
      </c>
      <c r="E83" s="115">
        <v>13128</v>
      </c>
      <c r="F83" s="116">
        <f t="shared" si="20"/>
        <v>0.48021197429247953</v>
      </c>
      <c r="G83" s="115">
        <v>8166</v>
      </c>
      <c r="H83" s="116">
        <f t="shared" si="21"/>
        <v>-0.37797074954296161</v>
      </c>
      <c r="I83" s="115">
        <v>11181</v>
      </c>
      <c r="J83" s="116">
        <f t="shared" si="22"/>
        <v>0.36921381337252024</v>
      </c>
      <c r="K83" s="115">
        <v>26835</v>
      </c>
      <c r="L83" s="116">
        <f t="shared" si="25"/>
        <v>1.4000536624631073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16787</v>
      </c>
      <c r="D84" s="116">
        <v>0.17828314732926231</v>
      </c>
      <c r="E84" s="115">
        <v>12101</v>
      </c>
      <c r="F84" s="116">
        <f t="shared" si="20"/>
        <v>-0.27914457616012389</v>
      </c>
      <c r="G84" s="115">
        <v>11643</v>
      </c>
      <c r="H84" s="116">
        <f t="shared" si="21"/>
        <v>-3.7848111726303646E-2</v>
      </c>
      <c r="I84" s="115">
        <v>9891</v>
      </c>
      <c r="J84" s="116">
        <f t="shared" si="22"/>
        <v>-0.15047668126771452</v>
      </c>
      <c r="K84" s="115">
        <v>20275</v>
      </c>
      <c r="L84" s="116">
        <f t="shared" si="25"/>
        <v>1.0498432918815084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12060</v>
      </c>
      <c r="D85" s="116">
        <v>0.11090641120117906</v>
      </c>
      <c r="E85" s="115">
        <v>5527</v>
      </c>
      <c r="F85" s="116">
        <f t="shared" si="20"/>
        <v>-0.54170812603648422</v>
      </c>
      <c r="G85" s="115">
        <v>6887</v>
      </c>
      <c r="H85" s="116">
        <f t="shared" si="21"/>
        <v>0.24606477293287488</v>
      </c>
      <c r="I85" s="115">
        <v>6502</v>
      </c>
      <c r="J85" s="116">
        <f t="shared" si="22"/>
        <v>-5.590242485842889E-2</v>
      </c>
      <c r="K85" s="115">
        <v>16018</v>
      </c>
      <c r="L85" s="116">
        <f t="shared" si="25"/>
        <v>1.4635496770224545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12775</v>
      </c>
      <c r="D86" s="116">
        <v>0.12012275317843057</v>
      </c>
      <c r="E86" s="115">
        <v>3690</v>
      </c>
      <c r="F86" s="116">
        <f t="shared" si="20"/>
        <v>-0.71115459882583165</v>
      </c>
      <c r="G86" s="115">
        <v>8475</v>
      </c>
      <c r="H86" s="116">
        <f t="shared" si="21"/>
        <v>1.2967479674796749</v>
      </c>
      <c r="I86" s="115">
        <v>6329</v>
      </c>
      <c r="J86" s="116">
        <f t="shared" si="22"/>
        <v>-0.25321533923303829</v>
      </c>
      <c r="K86" s="115">
        <v>14489</v>
      </c>
      <c r="L86" s="116">
        <f t="shared" si="25"/>
        <v>1.2893032074577344</v>
      </c>
      <c r="M86" s="115"/>
      <c r="N86" s="116"/>
      <c r="O86" s="116"/>
    </row>
    <row r="87" spans="1:16" ht="15.75" x14ac:dyDescent="0.25">
      <c r="B87" s="117" t="s">
        <v>30</v>
      </c>
      <c r="C87" s="118">
        <v>210543</v>
      </c>
      <c r="D87" s="119">
        <v>2.5873032114718475E-2</v>
      </c>
      <c r="E87" s="118">
        <v>92534</v>
      </c>
      <c r="F87" s="119">
        <f t="shared" si="20"/>
        <v>-0.56049833050730724</v>
      </c>
      <c r="G87" s="118">
        <v>131066</v>
      </c>
      <c r="H87" s="119">
        <f t="shared" si="21"/>
        <v>0.4164091036808093</v>
      </c>
      <c r="I87" s="118">
        <v>155108</v>
      </c>
      <c r="J87" s="119">
        <f t="shared" si="22"/>
        <v>0.18343430027619667</v>
      </c>
      <c r="K87" s="118">
        <v>218201</v>
      </c>
      <c r="L87" s="119">
        <f t="shared" si="25"/>
        <v>0.4067681873275395</v>
      </c>
      <c r="M87" s="118">
        <v>135442</v>
      </c>
      <c r="N87" s="119">
        <v>0.47954513179598668</v>
      </c>
      <c r="O87" s="119">
        <v>0.16111720732460055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846458</v>
      </c>
      <c r="D97" s="116">
        <v>2.7768761091511163E-3</v>
      </c>
      <c r="E97" s="115">
        <v>856263</v>
      </c>
      <c r="F97" s="116">
        <f t="shared" ref="F97:F109" si="27">IFERROR(E97/C97-1,"-")</f>
        <v>1.1583563508171801E-2</v>
      </c>
      <c r="G97" s="115">
        <v>46100</v>
      </c>
      <c r="H97" s="116">
        <f t="shared" ref="H97:H109" si="28">IFERROR(G97/E97-1,"-")</f>
        <v>-0.94616140134514748</v>
      </c>
      <c r="I97" s="115">
        <v>553411</v>
      </c>
      <c r="J97" s="116">
        <f t="shared" ref="J97:J109" si="29">IFERROR(I97/G97-1,"-")</f>
        <v>11.004577006507592</v>
      </c>
      <c r="K97" s="115">
        <v>778985</v>
      </c>
      <c r="L97" s="116">
        <f t="shared" ref="L97:L109" si="30">IFERROR(K97/I97-1,"-")</f>
        <v>0.40760664316394135</v>
      </c>
      <c r="M97" s="115">
        <v>804587</v>
      </c>
      <c r="N97" s="116">
        <f t="shared" ref="N97:N105" si="31">IFERROR(M97/K97-1,"-")</f>
        <v>3.2865844656829069E-2</v>
      </c>
      <c r="O97" s="116">
        <f t="shared" ref="O97" si="32">M97/C97-1</f>
        <v>-4.9466128266257736E-2</v>
      </c>
    </row>
    <row r="98" spans="2:15" x14ac:dyDescent="0.25">
      <c r="B98" s="114" t="s">
        <v>73</v>
      </c>
      <c r="C98" s="115">
        <v>768781</v>
      </c>
      <c r="D98" s="116">
        <v>-4.2341817239816004E-3</v>
      </c>
      <c r="E98" s="115">
        <v>800741</v>
      </c>
      <c r="F98" s="116">
        <f t="shared" si="27"/>
        <v>4.1572307328094693E-2</v>
      </c>
      <c r="G98" s="115">
        <v>45834</v>
      </c>
      <c r="H98" s="116">
        <f t="shared" si="28"/>
        <v>-0.9427605180701375</v>
      </c>
      <c r="I98" s="115">
        <v>585204</v>
      </c>
      <c r="J98" s="116">
        <f t="shared" si="29"/>
        <v>11.767901557795524</v>
      </c>
      <c r="K98" s="115">
        <v>752563</v>
      </c>
      <c r="L98" s="116">
        <f t="shared" si="30"/>
        <v>0.28598403291843533</v>
      </c>
      <c r="M98" s="115">
        <v>798120</v>
      </c>
      <c r="N98" s="116">
        <f t="shared" si="31"/>
        <v>6.053579567424916E-2</v>
      </c>
      <c r="O98" s="116">
        <f>IFERROR(M98/C98-1,"-")</f>
        <v>3.8163013914235711E-2</v>
      </c>
    </row>
    <row r="99" spans="2:15" x14ac:dyDescent="0.25">
      <c r="B99" s="114" t="s">
        <v>75</v>
      </c>
      <c r="C99" s="115">
        <v>828853</v>
      </c>
      <c r="D99" s="116">
        <v>3.3507447780798394E-3</v>
      </c>
      <c r="E99" s="115">
        <v>367740</v>
      </c>
      <c r="F99" s="116">
        <f t="shared" si="27"/>
        <v>-0.55632663451782161</v>
      </c>
      <c r="G99" s="115">
        <v>61552</v>
      </c>
      <c r="H99" s="116">
        <f t="shared" si="28"/>
        <v>-0.83262087344319358</v>
      </c>
      <c r="I99" s="115">
        <v>721001</v>
      </c>
      <c r="J99" s="116">
        <f t="shared" si="29"/>
        <v>10.713689238367559</v>
      </c>
      <c r="K99" s="115">
        <v>794080</v>
      </c>
      <c r="L99" s="116">
        <f t="shared" si="30"/>
        <v>0.10135769575909048</v>
      </c>
      <c r="M99" s="115">
        <v>827758</v>
      </c>
      <c r="N99" s="116">
        <f t="shared" si="31"/>
        <v>4.2411343945194524E-2</v>
      </c>
      <c r="O99" s="116">
        <f t="shared" ref="O99:O108" si="33">IFERROR(M99/C99-1,"-")</f>
        <v>-1.3211027769700623E-3</v>
      </c>
    </row>
    <row r="100" spans="2:15" x14ac:dyDescent="0.25">
      <c r="B100" s="114" t="s">
        <v>77</v>
      </c>
      <c r="C100" s="115">
        <v>709533</v>
      </c>
      <c r="D100" s="116">
        <v>-1.6368148168686036E-2</v>
      </c>
      <c r="E100" s="115">
        <v>0</v>
      </c>
      <c r="F100" s="116">
        <f t="shared" si="27"/>
        <v>-1</v>
      </c>
      <c r="G100" s="115">
        <v>55835</v>
      </c>
      <c r="H100" s="116" t="str">
        <f t="shared" si="28"/>
        <v>-</v>
      </c>
      <c r="I100" s="115">
        <v>676545</v>
      </c>
      <c r="J100" s="116">
        <f t="shared" si="29"/>
        <v>11.116862183218412</v>
      </c>
      <c r="K100" s="115">
        <v>699869</v>
      </c>
      <c r="L100" s="116">
        <f t="shared" si="30"/>
        <v>3.4475164253671142E-2</v>
      </c>
      <c r="M100" s="115">
        <v>751517</v>
      </c>
      <c r="N100" s="116">
        <f t="shared" si="31"/>
        <v>7.3796667662091142E-2</v>
      </c>
      <c r="O100" s="116">
        <f t="shared" si="33"/>
        <v>5.9171314089689897E-2</v>
      </c>
    </row>
    <row r="101" spans="2:15" x14ac:dyDescent="0.25">
      <c r="B101" s="114" t="s">
        <v>79</v>
      </c>
      <c r="C101" s="115">
        <v>701990</v>
      </c>
      <c r="D101" s="116">
        <v>-4.3937777979485837E-3</v>
      </c>
      <c r="E101" s="115">
        <v>0</v>
      </c>
      <c r="F101" s="116">
        <f t="shared" si="27"/>
        <v>-1</v>
      </c>
      <c r="G101" s="115">
        <v>55151</v>
      </c>
      <c r="H101" s="116" t="str">
        <f t="shared" si="28"/>
        <v>-</v>
      </c>
      <c r="I101" s="115">
        <v>617668</v>
      </c>
      <c r="J101" s="116">
        <f t="shared" si="29"/>
        <v>10.199579336730068</v>
      </c>
      <c r="K101" s="115">
        <v>641625</v>
      </c>
      <c r="L101" s="116">
        <f t="shared" si="30"/>
        <v>3.8786208772350284E-2</v>
      </c>
      <c r="M101" s="115">
        <v>705456</v>
      </c>
      <c r="N101" s="116">
        <f t="shared" si="31"/>
        <v>9.9483343074225683E-2</v>
      </c>
      <c r="O101" s="116">
        <f t="shared" si="33"/>
        <v>4.9373922705451267E-3</v>
      </c>
    </row>
    <row r="102" spans="2:15" x14ac:dyDescent="0.25">
      <c r="B102" s="114" t="s">
        <v>81</v>
      </c>
      <c r="C102" s="115">
        <v>771701</v>
      </c>
      <c r="D102" s="116">
        <v>-7.7042999057352901E-4</v>
      </c>
      <c r="E102" s="115">
        <v>0</v>
      </c>
      <c r="F102" s="116">
        <f t="shared" si="27"/>
        <v>-1</v>
      </c>
      <c r="G102" s="115">
        <v>90172</v>
      </c>
      <c r="H102" s="116" t="str">
        <f t="shared" si="28"/>
        <v>-</v>
      </c>
      <c r="I102" s="115">
        <v>628460</v>
      </c>
      <c r="J102" s="116">
        <f t="shared" si="29"/>
        <v>5.9695692676218783</v>
      </c>
      <c r="K102" s="115">
        <v>713434</v>
      </c>
      <c r="L102" s="116">
        <f t="shared" si="30"/>
        <v>0.1352098781147566</v>
      </c>
      <c r="M102" s="115">
        <v>740595</v>
      </c>
      <c r="N102" s="116">
        <f t="shared" si="31"/>
        <v>3.8070795616693243E-2</v>
      </c>
      <c r="O102" s="116">
        <f t="shared" si="33"/>
        <v>-4.0308357770690972E-2</v>
      </c>
    </row>
    <row r="103" spans="2:15" x14ac:dyDescent="0.25">
      <c r="B103" s="114" t="s">
        <v>83</v>
      </c>
      <c r="C103" s="115">
        <v>850675</v>
      </c>
      <c r="D103" s="116">
        <v>3.4836589062792633E-2</v>
      </c>
      <c r="E103" s="115">
        <v>0</v>
      </c>
      <c r="F103" s="116">
        <f t="shared" si="27"/>
        <v>-1</v>
      </c>
      <c r="G103" s="115">
        <v>191769</v>
      </c>
      <c r="H103" s="116" t="str">
        <f t="shared" si="28"/>
        <v>-</v>
      </c>
      <c r="I103" s="115">
        <v>785928</v>
      </c>
      <c r="J103" s="116">
        <f t="shared" si="29"/>
        <v>3.0983057741345057</v>
      </c>
      <c r="K103" s="115">
        <v>805133</v>
      </c>
      <c r="L103" s="116">
        <f t="shared" si="30"/>
        <v>2.4436080658787995E-2</v>
      </c>
      <c r="M103" s="115">
        <v>823259</v>
      </c>
      <c r="N103" s="116">
        <f t="shared" si="31"/>
        <v>2.2513050638838461E-2</v>
      </c>
      <c r="O103" s="116">
        <f t="shared" si="33"/>
        <v>-3.2228524407088455E-2</v>
      </c>
    </row>
    <row r="104" spans="2:15" x14ac:dyDescent="0.25">
      <c r="B104" s="114" t="s">
        <v>85</v>
      </c>
      <c r="C104" s="115">
        <v>858378</v>
      </c>
      <c r="D104" s="116">
        <v>8.2899307073724948E-4</v>
      </c>
      <c r="E104" s="115">
        <v>130458</v>
      </c>
      <c r="F104" s="116">
        <f t="shared" si="27"/>
        <v>-0.84801800605327726</v>
      </c>
      <c r="G104" s="115">
        <v>318588</v>
      </c>
      <c r="H104" s="116">
        <f t="shared" si="28"/>
        <v>1.4420733109506507</v>
      </c>
      <c r="I104" s="115">
        <v>808317</v>
      </c>
      <c r="J104" s="116">
        <f t="shared" si="29"/>
        <v>1.537185958039851</v>
      </c>
      <c r="K104" s="115">
        <v>814997</v>
      </c>
      <c r="L104" s="116">
        <f t="shared" si="30"/>
        <v>8.264084511398373E-3</v>
      </c>
      <c r="M104" s="115"/>
      <c r="N104" s="116"/>
      <c r="O104" s="116"/>
    </row>
    <row r="105" spans="2:15" x14ac:dyDescent="0.25">
      <c r="B105" s="114" t="s">
        <v>87</v>
      </c>
      <c r="C105" s="115">
        <v>752359</v>
      </c>
      <c r="D105" s="116">
        <v>-1.0979202351484307E-2</v>
      </c>
      <c r="E105" s="115">
        <v>75032</v>
      </c>
      <c r="F105" s="116">
        <f t="shared" si="27"/>
        <v>-0.90027101423655465</v>
      </c>
      <c r="G105" s="115">
        <v>380362</v>
      </c>
      <c r="H105" s="116">
        <f t="shared" si="28"/>
        <v>4.0693304190212176</v>
      </c>
      <c r="I105" s="115">
        <v>703133</v>
      </c>
      <c r="J105" s="116">
        <f t="shared" si="29"/>
        <v>0.8485889757651921</v>
      </c>
      <c r="K105" s="115">
        <v>745193</v>
      </c>
      <c r="L105" s="116">
        <f t="shared" si="30"/>
        <v>5.9817986070914042E-2</v>
      </c>
      <c r="M105" s="115"/>
      <c r="N105" s="116"/>
      <c r="O105" s="116"/>
    </row>
    <row r="106" spans="2:15" x14ac:dyDescent="0.25">
      <c r="B106" s="114" t="s">
        <v>89</v>
      </c>
      <c r="C106" s="115">
        <v>777569</v>
      </c>
      <c r="D106" s="116">
        <v>-8.0597540831444436E-2</v>
      </c>
      <c r="E106" s="115">
        <v>72966</v>
      </c>
      <c r="F106" s="116">
        <f t="shared" si="27"/>
        <v>-0.90616138246252098</v>
      </c>
      <c r="G106" s="115">
        <v>591011</v>
      </c>
      <c r="H106" s="116">
        <f t="shared" si="28"/>
        <v>7.0998136118192043</v>
      </c>
      <c r="I106" s="115">
        <v>763388</v>
      </c>
      <c r="J106" s="116">
        <f t="shared" si="29"/>
        <v>0.2916646221474728</v>
      </c>
      <c r="K106" s="115">
        <v>818995</v>
      </c>
      <c r="L106" s="116">
        <f t="shared" si="30"/>
        <v>7.2842381593632544E-2</v>
      </c>
      <c r="M106" s="115"/>
      <c r="N106" s="116"/>
      <c r="O106" s="116"/>
    </row>
    <row r="107" spans="2:15" x14ac:dyDescent="0.25">
      <c r="B107" s="114" t="s">
        <v>91</v>
      </c>
      <c r="C107" s="115">
        <v>789381</v>
      </c>
      <c r="D107" s="116">
        <v>4.4484880103323743E-3</v>
      </c>
      <c r="E107" s="115">
        <v>100018</v>
      </c>
      <c r="F107" s="116">
        <f t="shared" si="27"/>
        <v>-0.87329565824361111</v>
      </c>
      <c r="G107" s="115">
        <v>633044</v>
      </c>
      <c r="H107" s="116">
        <f t="shared" si="28"/>
        <v>5.3293007258693432</v>
      </c>
      <c r="I107" s="115">
        <v>755348</v>
      </c>
      <c r="J107" s="116">
        <f t="shared" si="29"/>
        <v>0.19319984076936203</v>
      </c>
      <c r="K107" s="115">
        <v>811442</v>
      </c>
      <c r="L107" s="116">
        <f t="shared" si="30"/>
        <v>7.4262459157897975E-2</v>
      </c>
      <c r="M107" s="115"/>
      <c r="N107" s="116"/>
      <c r="O107" s="116"/>
    </row>
    <row r="108" spans="2:15" x14ac:dyDescent="0.25">
      <c r="B108" s="114" t="s">
        <v>93</v>
      </c>
      <c r="C108" s="115">
        <v>823369</v>
      </c>
      <c r="D108" s="116">
        <v>3.8350028185568208E-2</v>
      </c>
      <c r="E108" s="115">
        <v>109776</v>
      </c>
      <c r="F108" s="116">
        <f t="shared" si="27"/>
        <v>-0.86667460154560105</v>
      </c>
      <c r="G108" s="115">
        <v>546870</v>
      </c>
      <c r="H108" s="116">
        <f t="shared" si="28"/>
        <v>3.9816899868823787</v>
      </c>
      <c r="I108" s="115">
        <v>753622</v>
      </c>
      <c r="J108" s="116">
        <f t="shared" si="29"/>
        <v>0.37806425658748877</v>
      </c>
      <c r="K108" s="115">
        <v>786129</v>
      </c>
      <c r="L108" s="116">
        <f t="shared" si="30"/>
        <v>4.3134356481100644E-2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9479047</v>
      </c>
      <c r="D109" s="119">
        <v>-2.8318005766062582E-3</v>
      </c>
      <c r="E109" s="118">
        <v>2617010</v>
      </c>
      <c r="F109" s="119">
        <f t="shared" si="27"/>
        <v>-0.72391633884714368</v>
      </c>
      <c r="G109" s="118">
        <v>3016288</v>
      </c>
      <c r="H109" s="119">
        <f t="shared" si="28"/>
        <v>0.15257029969316127</v>
      </c>
      <c r="I109" s="118">
        <v>8352025</v>
      </c>
      <c r="J109" s="119">
        <f t="shared" si="29"/>
        <v>1.7689746469833119</v>
      </c>
      <c r="K109" s="118">
        <v>9162445</v>
      </c>
      <c r="L109" s="119">
        <f t="shared" si="30"/>
        <v>9.7032755529347758E-2</v>
      </c>
      <c r="M109" s="118">
        <v>5451292</v>
      </c>
      <c r="N109" s="119">
        <v>5.1218459109291015E-2</v>
      </c>
      <c r="O109" s="119">
        <v>-4.873867080102956E-3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371879</v>
      </c>
      <c r="D119" s="116">
        <v>9.4176908297559869E-2</v>
      </c>
      <c r="E119" s="115">
        <v>371020</v>
      </c>
      <c r="F119" s="116">
        <f t="shared" ref="F119:F131" si="34">IFERROR(E119/C119-1,"-")</f>
        <v>-2.3098911204988415E-3</v>
      </c>
      <c r="G119" s="115">
        <v>5882</v>
      </c>
      <c r="H119" s="116">
        <f t="shared" ref="H119:H131" si="35">IFERROR(G119/E119-1,"-")</f>
        <v>-0.98414640720176805</v>
      </c>
      <c r="I119" s="115">
        <v>194152</v>
      </c>
      <c r="J119" s="116">
        <f t="shared" ref="J119:J131" si="36">IFERROR(I119/G119-1,"-")</f>
        <v>32.00782046922815</v>
      </c>
      <c r="K119" s="115">
        <v>305389</v>
      </c>
      <c r="L119" s="116">
        <f t="shared" ref="L119:L131" si="37">IFERROR(K119/I119-1,"-")</f>
        <v>0.57293769829824059</v>
      </c>
      <c r="M119" s="115">
        <v>337479</v>
      </c>
      <c r="N119" s="116">
        <f t="shared" ref="N119:N127" si="38">IFERROR(M119/K119-1,"-")</f>
        <v>0.10507909584169695</v>
      </c>
      <c r="O119" s="116">
        <f t="shared" ref="O119" si="39">M119/C119-1</f>
        <v>-9.2503206688197004E-2</v>
      </c>
    </row>
    <row r="120" spans="1:16" x14ac:dyDescent="0.25">
      <c r="B120" s="114" t="s">
        <v>73</v>
      </c>
      <c r="C120" s="115">
        <v>323982</v>
      </c>
      <c r="D120" s="116">
        <v>4.8387044581576388E-2</v>
      </c>
      <c r="E120" s="115">
        <v>348572</v>
      </c>
      <c r="F120" s="116">
        <f t="shared" si="34"/>
        <v>7.5899278354970345E-2</v>
      </c>
      <c r="G120" s="115">
        <v>2515</v>
      </c>
      <c r="H120" s="116">
        <f t="shared" si="35"/>
        <v>-0.99278484789369192</v>
      </c>
      <c r="I120" s="115">
        <v>236389</v>
      </c>
      <c r="J120" s="116">
        <f t="shared" si="36"/>
        <v>92.991650099403572</v>
      </c>
      <c r="K120" s="115">
        <v>294598</v>
      </c>
      <c r="L120" s="116">
        <f t="shared" si="37"/>
        <v>0.24624242244774508</v>
      </c>
      <c r="M120" s="115">
        <v>317505</v>
      </c>
      <c r="N120" s="116">
        <f t="shared" si="38"/>
        <v>7.7756807581857323E-2</v>
      </c>
      <c r="O120" s="116">
        <f>IFERROR(M120/C120-1,"-")</f>
        <v>-1.9991851399151828E-2</v>
      </c>
    </row>
    <row r="121" spans="1:16" x14ac:dyDescent="0.25">
      <c r="B121" s="114" t="s">
        <v>75</v>
      </c>
      <c r="C121" s="115">
        <v>366991</v>
      </c>
      <c r="D121" s="116">
        <v>3.8055422770459701E-2</v>
      </c>
      <c r="E121" s="115">
        <v>182964</v>
      </c>
      <c r="F121" s="116">
        <f t="shared" si="34"/>
        <v>-0.50144826439885448</v>
      </c>
      <c r="G121" s="115">
        <v>2747</v>
      </c>
      <c r="H121" s="116">
        <f t="shared" si="35"/>
        <v>-0.98498611748759324</v>
      </c>
      <c r="I121" s="115">
        <v>322218</v>
      </c>
      <c r="J121" s="116">
        <f t="shared" si="36"/>
        <v>116.29814342919549</v>
      </c>
      <c r="K121" s="115">
        <v>365880</v>
      </c>
      <c r="L121" s="116">
        <f t="shared" si="37"/>
        <v>0.13550453419734465</v>
      </c>
      <c r="M121" s="115">
        <v>366554</v>
      </c>
      <c r="N121" s="116">
        <f t="shared" si="38"/>
        <v>1.8421340330163627E-3</v>
      </c>
      <c r="O121" s="116">
        <f t="shared" ref="O121:O130" si="40">IFERROR(M121/C121-1,"-")</f>
        <v>-1.1907648961418937E-3</v>
      </c>
    </row>
    <row r="122" spans="1:16" x14ac:dyDescent="0.25">
      <c r="B122" s="114" t="s">
        <v>77</v>
      </c>
      <c r="C122" s="115">
        <v>363477</v>
      </c>
      <c r="D122" s="116">
        <v>4.1896342669429876E-2</v>
      </c>
      <c r="E122" s="115">
        <v>0</v>
      </c>
      <c r="F122" s="116">
        <f t="shared" si="34"/>
        <v>-1</v>
      </c>
      <c r="G122" s="115">
        <v>1587</v>
      </c>
      <c r="H122" s="116" t="str">
        <f t="shared" si="35"/>
        <v>-</v>
      </c>
      <c r="I122" s="115">
        <v>336250</v>
      </c>
      <c r="J122" s="116">
        <f t="shared" si="36"/>
        <v>210.87775677378701</v>
      </c>
      <c r="K122" s="115">
        <v>328415</v>
      </c>
      <c r="L122" s="116">
        <f t="shared" si="37"/>
        <v>-2.3301115241635695E-2</v>
      </c>
      <c r="M122" s="115">
        <v>387552</v>
      </c>
      <c r="N122" s="116">
        <f t="shared" si="38"/>
        <v>0.18006790189242272</v>
      </c>
      <c r="O122" s="116">
        <f t="shared" si="40"/>
        <v>6.6235277610412702E-2</v>
      </c>
    </row>
    <row r="123" spans="1:16" x14ac:dyDescent="0.25">
      <c r="B123" s="114" t="s">
        <v>79</v>
      </c>
      <c r="C123" s="115">
        <v>460629</v>
      </c>
      <c r="D123" s="116">
        <v>0.12726583052921381</v>
      </c>
      <c r="E123" s="115">
        <v>0</v>
      </c>
      <c r="F123" s="116">
        <f t="shared" si="34"/>
        <v>-1</v>
      </c>
      <c r="G123" s="115">
        <v>1610</v>
      </c>
      <c r="H123" s="116" t="str">
        <f t="shared" si="35"/>
        <v>-</v>
      </c>
      <c r="I123" s="115">
        <v>366440</v>
      </c>
      <c r="J123" s="116">
        <f t="shared" si="36"/>
        <v>226.6024844720497</v>
      </c>
      <c r="K123" s="115">
        <v>380507</v>
      </c>
      <c r="L123" s="116">
        <f t="shared" si="37"/>
        <v>3.838827638904041E-2</v>
      </c>
      <c r="M123" s="115">
        <v>422996</v>
      </c>
      <c r="N123" s="116">
        <f t="shared" si="38"/>
        <v>0.11166417437786946</v>
      </c>
      <c r="O123" s="116">
        <f t="shared" si="40"/>
        <v>-8.1699154851301192E-2</v>
      </c>
    </row>
    <row r="124" spans="1:16" x14ac:dyDescent="0.25">
      <c r="B124" s="114" t="s">
        <v>81</v>
      </c>
      <c r="C124" s="115">
        <v>500493</v>
      </c>
      <c r="D124" s="116">
        <v>6.2696803371800502E-2</v>
      </c>
      <c r="E124" s="115">
        <v>0</v>
      </c>
      <c r="F124" s="116">
        <f t="shared" si="34"/>
        <v>-1</v>
      </c>
      <c r="G124" s="115">
        <v>8660</v>
      </c>
      <c r="H124" s="116" t="str">
        <f t="shared" si="35"/>
        <v>-</v>
      </c>
      <c r="I124" s="115">
        <v>382090</v>
      </c>
      <c r="J124" s="116">
        <f t="shared" si="36"/>
        <v>43.121247113163975</v>
      </c>
      <c r="K124" s="115">
        <v>428359</v>
      </c>
      <c r="L124" s="116">
        <f t="shared" si="37"/>
        <v>0.12109450652987519</v>
      </c>
      <c r="M124" s="115">
        <v>458450</v>
      </c>
      <c r="N124" s="116">
        <f t="shared" si="38"/>
        <v>7.024715250525837E-2</v>
      </c>
      <c r="O124" s="116">
        <f t="shared" si="40"/>
        <v>-8.4003172871548681E-2</v>
      </c>
    </row>
    <row r="125" spans="1:16" x14ac:dyDescent="0.25">
      <c r="B125" s="114" t="s">
        <v>83</v>
      </c>
      <c r="C125" s="115">
        <v>533742</v>
      </c>
      <c r="D125" s="116">
        <v>0.13740724797661019</v>
      </c>
      <c r="E125" s="115">
        <v>0</v>
      </c>
      <c r="F125" s="116">
        <f t="shared" si="34"/>
        <v>-1</v>
      </c>
      <c r="G125" s="115">
        <v>31484</v>
      </c>
      <c r="H125" s="116" t="str">
        <f t="shared" si="35"/>
        <v>-</v>
      </c>
      <c r="I125" s="115">
        <v>453306</v>
      </c>
      <c r="J125" s="116">
        <f t="shared" si="36"/>
        <v>13.397979926311777</v>
      </c>
      <c r="K125" s="115">
        <v>480731</v>
      </c>
      <c r="L125" s="116">
        <f t="shared" si="37"/>
        <v>6.0499971321800183E-2</v>
      </c>
      <c r="M125" s="115">
        <v>490081</v>
      </c>
      <c r="N125" s="116">
        <f t="shared" si="38"/>
        <v>1.9449546627947845E-2</v>
      </c>
      <c r="O125" s="116">
        <f t="shared" si="40"/>
        <v>-8.1801694451626439E-2</v>
      </c>
    </row>
    <row r="126" spans="1:16" x14ac:dyDescent="0.25">
      <c r="B126" s="114" t="s">
        <v>85</v>
      </c>
      <c r="C126" s="115">
        <v>530867</v>
      </c>
      <c r="D126" s="116">
        <v>8.5169316560439245E-2</v>
      </c>
      <c r="E126" s="115">
        <v>39763</v>
      </c>
      <c r="F126" s="116">
        <f t="shared" si="34"/>
        <v>-0.92509800006404619</v>
      </c>
      <c r="G126" s="115">
        <v>112679</v>
      </c>
      <c r="H126" s="116">
        <f t="shared" si="35"/>
        <v>1.833765057968463</v>
      </c>
      <c r="I126" s="115">
        <v>453711</v>
      </c>
      <c r="J126" s="116">
        <f t="shared" si="36"/>
        <v>3.0265799305993131</v>
      </c>
      <c r="K126" s="115">
        <v>456116</v>
      </c>
      <c r="L126" s="116">
        <f t="shared" si="37"/>
        <v>5.3007310821204801E-3</v>
      </c>
      <c r="M126" s="115"/>
      <c r="N126" s="116"/>
      <c r="O126" s="116"/>
    </row>
    <row r="127" spans="1:16" x14ac:dyDescent="0.25">
      <c r="B127" s="114" t="s">
        <v>87</v>
      </c>
      <c r="C127" s="115">
        <v>483251</v>
      </c>
      <c r="D127" s="116">
        <v>6.9660011510026987E-2</v>
      </c>
      <c r="E127" s="115">
        <v>30652</v>
      </c>
      <c r="F127" s="116">
        <f t="shared" si="34"/>
        <v>-0.93657126420845482</v>
      </c>
      <c r="G127" s="115">
        <v>175746</v>
      </c>
      <c r="H127" s="116">
        <f t="shared" si="35"/>
        <v>4.7335899778154769</v>
      </c>
      <c r="I127" s="115">
        <v>420455</v>
      </c>
      <c r="J127" s="116">
        <f t="shared" si="36"/>
        <v>1.3924015340320688</v>
      </c>
      <c r="K127" s="115">
        <v>441166</v>
      </c>
      <c r="L127" s="116">
        <f t="shared" si="37"/>
        <v>4.9258541342117379E-2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432642</v>
      </c>
      <c r="D128" s="116">
        <v>-2.3705452141163041E-2</v>
      </c>
      <c r="E128" s="115">
        <v>32753</v>
      </c>
      <c r="F128" s="116">
        <f t="shared" si="34"/>
        <v>-0.92429537585347699</v>
      </c>
      <c r="G128" s="115">
        <v>282050</v>
      </c>
      <c r="H128" s="116">
        <f t="shared" si="35"/>
        <v>7.6114249076420482</v>
      </c>
      <c r="I128" s="115">
        <v>411383</v>
      </c>
      <c r="J128" s="116">
        <f t="shared" si="36"/>
        <v>0.45854635702889568</v>
      </c>
      <c r="K128" s="115">
        <v>438839</v>
      </c>
      <c r="L128" s="116">
        <f t="shared" si="37"/>
        <v>6.6740725795669809E-2</v>
      </c>
      <c r="M128" s="115"/>
      <c r="N128" s="116"/>
      <c r="O128" s="116"/>
    </row>
    <row r="129" spans="2:16" x14ac:dyDescent="0.25">
      <c r="B129" s="114" t="s">
        <v>91</v>
      </c>
      <c r="C129" s="115">
        <v>351675</v>
      </c>
      <c r="D129" s="116">
        <v>2.8079048148039965E-2</v>
      </c>
      <c r="E129" s="115">
        <v>58172</v>
      </c>
      <c r="F129" s="116">
        <f t="shared" si="34"/>
        <v>-0.8345859102864861</v>
      </c>
      <c r="G129" s="115">
        <v>253462</v>
      </c>
      <c r="H129" s="116">
        <f t="shared" si="35"/>
        <v>3.3571133878842057</v>
      </c>
      <c r="I129" s="115">
        <v>344832</v>
      </c>
      <c r="J129" s="116">
        <f t="shared" si="36"/>
        <v>0.3604879626926325</v>
      </c>
      <c r="K129" s="115">
        <v>355194</v>
      </c>
      <c r="L129" s="116">
        <f t="shared" si="37"/>
        <v>3.004941536748329E-2</v>
      </c>
      <c r="M129" s="115"/>
      <c r="N129" s="116"/>
      <c r="O129" s="116"/>
    </row>
    <row r="130" spans="2:16" x14ac:dyDescent="0.25">
      <c r="B130" s="114" t="s">
        <v>93</v>
      </c>
      <c r="C130" s="115">
        <v>375307</v>
      </c>
      <c r="D130" s="116">
        <v>0.10812342959723864</v>
      </c>
      <c r="E130" s="115">
        <v>59517</v>
      </c>
      <c r="F130" s="116">
        <f t="shared" si="34"/>
        <v>-0.84141782593983061</v>
      </c>
      <c r="G130" s="115">
        <v>187921</v>
      </c>
      <c r="H130" s="116">
        <f t="shared" si="35"/>
        <v>2.1574340104507956</v>
      </c>
      <c r="I130" s="115">
        <v>335204</v>
      </c>
      <c r="J130" s="116">
        <f t="shared" si="36"/>
        <v>0.78374955433400206</v>
      </c>
      <c r="K130" s="115">
        <v>352959</v>
      </c>
      <c r="L130" s="116">
        <f t="shared" si="37"/>
        <v>5.296774501497592E-2</v>
      </c>
      <c r="M130" s="115"/>
      <c r="N130" s="116"/>
      <c r="O130" s="116"/>
    </row>
    <row r="131" spans="2:16" ht="15.75" x14ac:dyDescent="0.25">
      <c r="B131" s="117" t="s">
        <v>30</v>
      </c>
      <c r="C131" s="118">
        <v>5094935</v>
      </c>
      <c r="D131" s="119">
        <v>6.9233264974283504E-2</v>
      </c>
      <c r="E131" s="118">
        <v>1173619</v>
      </c>
      <c r="F131" s="119">
        <f t="shared" si="34"/>
        <v>-0.76964985814343068</v>
      </c>
      <c r="G131" s="118">
        <v>1066343</v>
      </c>
      <c r="H131" s="119">
        <f t="shared" si="35"/>
        <v>-9.1406154808332141E-2</v>
      </c>
      <c r="I131" s="118">
        <v>4256430</v>
      </c>
      <c r="J131" s="119">
        <f t="shared" si="36"/>
        <v>2.9916143304734031</v>
      </c>
      <c r="K131" s="118">
        <v>4628153</v>
      </c>
      <c r="L131" s="119">
        <f t="shared" si="37"/>
        <v>8.7332106953479816E-2</v>
      </c>
      <c r="M131" s="118">
        <v>2780617</v>
      </c>
      <c r="N131" s="119">
        <v>7.6140562309612747E-2</v>
      </c>
      <c r="O131" s="119">
        <v>-4.8122804621262616E-2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49589</v>
      </c>
      <c r="D141" s="116">
        <v>-0.14544451911975043</v>
      </c>
      <c r="E141" s="115">
        <v>44550</v>
      </c>
      <c r="F141" s="116">
        <f t="shared" ref="F141:F153" si="41">IFERROR(E141/C141-1,"-")</f>
        <v>-0.10161527758172173</v>
      </c>
      <c r="G141" s="115">
        <v>3988</v>
      </c>
      <c r="H141" s="116">
        <f t="shared" ref="H141:H153" si="42">IFERROR(G141/E141-1,"-")</f>
        <v>-0.91048260381593715</v>
      </c>
      <c r="I141" s="115">
        <v>24948</v>
      </c>
      <c r="J141" s="116">
        <f t="shared" ref="J141:J153" si="43">IFERROR(I141/G141-1,"-")</f>
        <v>5.2557673019057169</v>
      </c>
      <c r="K141" s="115">
        <v>34751</v>
      </c>
      <c r="L141" s="116">
        <f t="shared" ref="L141:L153" si="44">IFERROR(K141/I141-1,"-")</f>
        <v>0.39293730960397633</v>
      </c>
      <c r="M141" s="115">
        <v>33149</v>
      </c>
      <c r="N141" s="116">
        <f t="shared" ref="N141:N149" si="45">IFERROR(M141/K141-1,"-")</f>
        <v>-4.6099392823228058E-2</v>
      </c>
      <c r="O141" s="116">
        <f t="shared" ref="O141" si="46">M141/C141-1</f>
        <v>-0.33152513662304139</v>
      </c>
    </row>
    <row r="142" spans="2:16" x14ac:dyDescent="0.25">
      <c r="B142" s="114" t="s">
        <v>73</v>
      </c>
      <c r="C142" s="115">
        <v>46635</v>
      </c>
      <c r="D142" s="116">
        <v>-0.11941313091259276</v>
      </c>
      <c r="E142" s="115">
        <v>43433</v>
      </c>
      <c r="F142" s="116">
        <f t="shared" si="41"/>
        <v>-6.8660877023694611E-2</v>
      </c>
      <c r="G142" s="115">
        <v>4402</v>
      </c>
      <c r="H142" s="116">
        <f t="shared" si="42"/>
        <v>-0.89864849308129768</v>
      </c>
      <c r="I142" s="115">
        <v>24167</v>
      </c>
      <c r="J142" s="116">
        <f t="shared" si="43"/>
        <v>4.4900045433893681</v>
      </c>
      <c r="K142" s="115">
        <v>41108</v>
      </c>
      <c r="L142" s="116">
        <f t="shared" si="44"/>
        <v>0.7009972276244465</v>
      </c>
      <c r="M142" s="115">
        <v>38403</v>
      </c>
      <c r="N142" s="116">
        <f t="shared" si="45"/>
        <v>-6.5802276929064929E-2</v>
      </c>
      <c r="O142" s="116">
        <f>IFERROR(M142/C142-1,"-")</f>
        <v>-0.17651978128015444</v>
      </c>
    </row>
    <row r="143" spans="2:16" x14ac:dyDescent="0.25">
      <c r="B143" s="114" t="s">
        <v>75</v>
      </c>
      <c r="C143" s="115">
        <v>46288</v>
      </c>
      <c r="D143" s="116">
        <v>-0.1257342525262064</v>
      </c>
      <c r="E143" s="115">
        <v>17711</v>
      </c>
      <c r="F143" s="116">
        <f t="shared" si="41"/>
        <v>-0.61737383339094365</v>
      </c>
      <c r="G143" s="115">
        <v>6472</v>
      </c>
      <c r="H143" s="116">
        <f t="shared" si="42"/>
        <v>-0.63457738128846475</v>
      </c>
      <c r="I143" s="115">
        <v>30216</v>
      </c>
      <c r="J143" s="116">
        <f t="shared" si="43"/>
        <v>3.6687268232385657</v>
      </c>
      <c r="K143" s="115">
        <v>34033</v>
      </c>
      <c r="L143" s="116">
        <f t="shared" si="44"/>
        <v>0.12632380195922699</v>
      </c>
      <c r="M143" s="115">
        <v>36177</v>
      </c>
      <c r="N143" s="116">
        <f t="shared" si="45"/>
        <v>6.2997678723591743E-2</v>
      </c>
      <c r="O143" s="116">
        <f t="shared" ref="O143:O152" si="47">IFERROR(M143/C143-1,"-")</f>
        <v>-0.21843674386450052</v>
      </c>
    </row>
    <row r="144" spans="2:16" x14ac:dyDescent="0.25">
      <c r="B144" s="114" t="s">
        <v>77</v>
      </c>
      <c r="C144" s="115">
        <v>41018</v>
      </c>
      <c r="D144" s="116">
        <v>-0.23745608001338514</v>
      </c>
      <c r="E144" s="115">
        <v>0</v>
      </c>
      <c r="F144" s="116">
        <f t="shared" si="41"/>
        <v>-1</v>
      </c>
      <c r="G144" s="115">
        <v>3725</v>
      </c>
      <c r="H144" s="116" t="str">
        <f t="shared" si="42"/>
        <v>-</v>
      </c>
      <c r="I144" s="115">
        <v>29557</v>
      </c>
      <c r="J144" s="116">
        <f t="shared" si="43"/>
        <v>6.9347651006711413</v>
      </c>
      <c r="K144" s="115">
        <v>29401</v>
      </c>
      <c r="L144" s="116">
        <f t="shared" si="44"/>
        <v>-5.277937544405753E-3</v>
      </c>
      <c r="M144" s="115">
        <v>30259</v>
      </c>
      <c r="N144" s="116">
        <f t="shared" si="45"/>
        <v>2.9182680861195243E-2</v>
      </c>
      <c r="O144" s="116">
        <f t="shared" si="47"/>
        <v>-0.26229947827782929</v>
      </c>
    </row>
    <row r="145" spans="1:16" x14ac:dyDescent="0.25">
      <c r="B145" s="114" t="s">
        <v>79</v>
      </c>
      <c r="C145" s="115">
        <v>31819</v>
      </c>
      <c r="D145" s="116">
        <v>-0.39026540193542203</v>
      </c>
      <c r="E145" s="115">
        <v>0</v>
      </c>
      <c r="F145" s="116">
        <f t="shared" si="41"/>
        <v>-1</v>
      </c>
      <c r="G145" s="115">
        <v>4989</v>
      </c>
      <c r="H145" s="116" t="str">
        <f t="shared" si="42"/>
        <v>-</v>
      </c>
      <c r="I145" s="115">
        <v>16808</v>
      </c>
      <c r="J145" s="116">
        <f t="shared" si="43"/>
        <v>2.3690118260172381</v>
      </c>
      <c r="K145" s="115">
        <v>17791</v>
      </c>
      <c r="L145" s="116">
        <f t="shared" si="44"/>
        <v>5.8484055211803998E-2</v>
      </c>
      <c r="M145" s="115">
        <v>18366</v>
      </c>
      <c r="N145" s="116">
        <f t="shared" si="45"/>
        <v>3.2319712214040841E-2</v>
      </c>
      <c r="O145" s="116">
        <f t="shared" si="47"/>
        <v>-0.4227976994877275</v>
      </c>
    </row>
    <row r="146" spans="1:16" x14ac:dyDescent="0.25">
      <c r="B146" s="114" t="s">
        <v>81</v>
      </c>
      <c r="C146" s="115">
        <v>32121</v>
      </c>
      <c r="D146" s="116">
        <v>-0.37017647058823533</v>
      </c>
      <c r="E146" s="115">
        <v>0</v>
      </c>
      <c r="F146" s="116">
        <f t="shared" si="41"/>
        <v>-1</v>
      </c>
      <c r="G146" s="115">
        <v>6327</v>
      </c>
      <c r="H146" s="116" t="str">
        <f t="shared" si="42"/>
        <v>-</v>
      </c>
      <c r="I146" s="115">
        <v>19444</v>
      </c>
      <c r="J146" s="116">
        <f t="shared" si="43"/>
        <v>2.0731784415994943</v>
      </c>
      <c r="K146" s="115">
        <v>23745</v>
      </c>
      <c r="L146" s="116">
        <f t="shared" si="44"/>
        <v>0.22119934169923883</v>
      </c>
      <c r="M146" s="115">
        <v>18611</v>
      </c>
      <c r="N146" s="116">
        <f t="shared" si="45"/>
        <v>-0.21621393977679515</v>
      </c>
      <c r="O146" s="116">
        <f t="shared" si="47"/>
        <v>-0.42059711715077364</v>
      </c>
    </row>
    <row r="147" spans="1:16" x14ac:dyDescent="0.25">
      <c r="B147" s="114" t="s">
        <v>83</v>
      </c>
      <c r="C147" s="115">
        <v>36049</v>
      </c>
      <c r="D147" s="116">
        <v>-0.35648619218479449</v>
      </c>
      <c r="E147" s="115">
        <v>0</v>
      </c>
      <c r="F147" s="116">
        <f t="shared" si="41"/>
        <v>-1</v>
      </c>
      <c r="G147" s="115">
        <v>11927</v>
      </c>
      <c r="H147" s="116" t="str">
        <f t="shared" si="42"/>
        <v>-</v>
      </c>
      <c r="I147" s="115">
        <v>25892</v>
      </c>
      <c r="J147" s="116">
        <f t="shared" si="43"/>
        <v>1.1708728095916827</v>
      </c>
      <c r="K147" s="115">
        <v>21000</v>
      </c>
      <c r="L147" s="116">
        <f t="shared" si="44"/>
        <v>-0.18893866831453732</v>
      </c>
      <c r="M147" s="115">
        <v>21458</v>
      </c>
      <c r="N147" s="116">
        <f t="shared" si="45"/>
        <v>2.1809523809523723E-2</v>
      </c>
      <c r="O147" s="116">
        <f t="shared" si="47"/>
        <v>-0.40475463951843327</v>
      </c>
    </row>
    <row r="148" spans="1:16" x14ac:dyDescent="0.25">
      <c r="B148" s="114" t="s">
        <v>85</v>
      </c>
      <c r="C148" s="115">
        <v>30446</v>
      </c>
      <c r="D148" s="116">
        <v>-0.39930946039262105</v>
      </c>
      <c r="E148" s="115">
        <v>9610</v>
      </c>
      <c r="F148" s="116">
        <f t="shared" si="41"/>
        <v>-0.68435919332588846</v>
      </c>
      <c r="G148" s="115">
        <v>11584</v>
      </c>
      <c r="H148" s="116">
        <f t="shared" si="42"/>
        <v>0.20541103017689899</v>
      </c>
      <c r="I148" s="115">
        <v>23834</v>
      </c>
      <c r="J148" s="116">
        <f t="shared" si="43"/>
        <v>1.0574930939226519</v>
      </c>
      <c r="K148" s="115">
        <v>24723</v>
      </c>
      <c r="L148" s="116">
        <f t="shared" si="44"/>
        <v>3.7299655953679567E-2</v>
      </c>
      <c r="M148" s="115"/>
      <c r="N148" s="116"/>
      <c r="O148" s="116"/>
    </row>
    <row r="149" spans="1:16" x14ac:dyDescent="0.25">
      <c r="B149" s="114" t="s">
        <v>87</v>
      </c>
      <c r="C149" s="115">
        <v>34634</v>
      </c>
      <c r="D149" s="116">
        <v>-0.30142401871797975</v>
      </c>
      <c r="E149" s="115">
        <v>2711</v>
      </c>
      <c r="F149" s="116">
        <f t="shared" si="41"/>
        <v>-0.92172431714500203</v>
      </c>
      <c r="G149" s="115">
        <v>19406</v>
      </c>
      <c r="H149" s="116">
        <f t="shared" si="42"/>
        <v>6.1582441903356697</v>
      </c>
      <c r="I149" s="115">
        <v>20951</v>
      </c>
      <c r="J149" s="116">
        <f t="shared" si="43"/>
        <v>7.9614552200350408E-2</v>
      </c>
      <c r="K149" s="115">
        <v>27751</v>
      </c>
      <c r="L149" s="116">
        <f t="shared" si="44"/>
        <v>0.32456684645124345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35739</v>
      </c>
      <c r="D150" s="116">
        <v>-0.36123324396782841</v>
      </c>
      <c r="E150" s="115">
        <v>1419</v>
      </c>
      <c r="F150" s="116">
        <f t="shared" si="41"/>
        <v>-0.96029547553093264</v>
      </c>
      <c r="G150" s="115">
        <v>30169</v>
      </c>
      <c r="H150" s="116">
        <f t="shared" si="42"/>
        <v>20.260747004933052</v>
      </c>
      <c r="I150" s="115">
        <v>22674</v>
      </c>
      <c r="J150" s="116">
        <f t="shared" si="43"/>
        <v>-0.24843382279823656</v>
      </c>
      <c r="K150" s="115">
        <v>29023</v>
      </c>
      <c r="L150" s="116">
        <f t="shared" si="44"/>
        <v>0.28001234894592919</v>
      </c>
      <c r="M150" s="115"/>
      <c r="N150" s="116"/>
      <c r="O150" s="116"/>
    </row>
    <row r="151" spans="1:16" x14ac:dyDescent="0.25">
      <c r="B151" s="114" t="s">
        <v>91</v>
      </c>
      <c r="C151" s="115">
        <v>45345</v>
      </c>
      <c r="D151" s="116">
        <v>-0.21117180432816085</v>
      </c>
      <c r="E151" s="115">
        <v>6113</v>
      </c>
      <c r="F151" s="116">
        <f t="shared" si="41"/>
        <v>-0.86518910574484509</v>
      </c>
      <c r="G151" s="115">
        <v>39561</v>
      </c>
      <c r="H151" s="116">
        <f t="shared" si="42"/>
        <v>5.4716178635694419</v>
      </c>
      <c r="I151" s="115">
        <v>37132</v>
      </c>
      <c r="J151" s="116">
        <f t="shared" si="43"/>
        <v>-6.1398852405146531E-2</v>
      </c>
      <c r="K151" s="115">
        <v>37370</v>
      </c>
      <c r="L151" s="116">
        <f t="shared" si="44"/>
        <v>6.4095658731013749E-3</v>
      </c>
      <c r="M151" s="115"/>
      <c r="N151" s="116"/>
      <c r="O151" s="116"/>
    </row>
    <row r="152" spans="1:16" x14ac:dyDescent="0.25">
      <c r="B152" s="114" t="s">
        <v>93</v>
      </c>
      <c r="C152" s="115">
        <v>41241</v>
      </c>
      <c r="D152" s="116">
        <v>-0.11496201553714747</v>
      </c>
      <c r="E152" s="115">
        <v>7245</v>
      </c>
      <c r="F152" s="116">
        <f t="shared" si="41"/>
        <v>-0.82432530733978326</v>
      </c>
      <c r="G152" s="115">
        <v>32431</v>
      </c>
      <c r="H152" s="116">
        <f t="shared" si="42"/>
        <v>3.4763285024154591</v>
      </c>
      <c r="I152" s="115">
        <v>35573</v>
      </c>
      <c r="J152" s="116">
        <f t="shared" si="43"/>
        <v>9.6882612315377203E-2</v>
      </c>
      <c r="K152" s="115">
        <v>37684</v>
      </c>
      <c r="L152" s="116">
        <f t="shared" si="44"/>
        <v>5.934275995839533E-2</v>
      </c>
      <c r="M152" s="115"/>
      <c r="N152" s="116"/>
      <c r="O152" s="116"/>
    </row>
    <row r="153" spans="1:16" ht="15.75" x14ac:dyDescent="0.25">
      <c r="B153" s="117" t="s">
        <v>30</v>
      </c>
      <c r="C153" s="118">
        <v>470924</v>
      </c>
      <c r="D153" s="119">
        <v>-0.26097457248090539</v>
      </c>
      <c r="E153" s="118">
        <v>139836</v>
      </c>
      <c r="F153" s="119">
        <f t="shared" si="41"/>
        <v>-0.7030603664285533</v>
      </c>
      <c r="G153" s="118">
        <v>174981</v>
      </c>
      <c r="H153" s="119">
        <f t="shared" si="42"/>
        <v>0.2513301295803656</v>
      </c>
      <c r="I153" s="118">
        <v>311196</v>
      </c>
      <c r="J153" s="119">
        <f t="shared" si="43"/>
        <v>0.77845594664563578</v>
      </c>
      <c r="K153" s="118">
        <v>358380</v>
      </c>
      <c r="L153" s="119">
        <f t="shared" si="44"/>
        <v>0.15162148613735393</v>
      </c>
      <c r="M153" s="118">
        <v>196423</v>
      </c>
      <c r="N153" s="119">
        <v>-2.6785050711245706E-2</v>
      </c>
      <c r="O153" s="119">
        <v>-0.30719634310222599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16500</v>
      </c>
      <c r="D163" s="116">
        <v>-9.1509745622728733E-2</v>
      </c>
      <c r="E163" s="115">
        <v>18130</v>
      </c>
      <c r="F163" s="116">
        <f t="shared" ref="F163:F175" si="48">IFERROR(E163/C163-1,"-")</f>
        <v>9.8787878787878869E-2</v>
      </c>
      <c r="G163" s="115">
        <v>3849</v>
      </c>
      <c r="H163" s="116">
        <f t="shared" ref="H163:H175" si="49">IFERROR(G163/E163-1,"-")</f>
        <v>-0.78769994484280192</v>
      </c>
      <c r="I163" s="115">
        <v>13267</v>
      </c>
      <c r="J163" s="116">
        <f t="shared" ref="J163:J175" si="50">IFERROR(I163/G163-1,"-")</f>
        <v>2.4468693167056377</v>
      </c>
      <c r="K163" s="115">
        <v>19000</v>
      </c>
      <c r="L163" s="116">
        <f t="shared" ref="L163:L175" si="51">IFERROR(K163/I163-1,"-")</f>
        <v>0.43212482098439731</v>
      </c>
      <c r="M163" s="115">
        <v>18969</v>
      </c>
      <c r="N163" s="116">
        <f t="shared" ref="N163:N171" si="52">IFERROR(M163/K163-1,"-")</f>
        <v>-1.6315789473684283E-3</v>
      </c>
      <c r="O163" s="116">
        <f t="shared" ref="O163" si="53">M163/C163-1</f>
        <v>0.14963636363636357</v>
      </c>
    </row>
    <row r="164" spans="2:15" x14ac:dyDescent="0.25">
      <c r="B164" s="114" t="s">
        <v>73</v>
      </c>
      <c r="C164" s="115">
        <v>18433</v>
      </c>
      <c r="D164" s="116">
        <v>0.15184652877585458</v>
      </c>
      <c r="E164" s="115">
        <v>19669</v>
      </c>
      <c r="F164" s="116">
        <f t="shared" si="48"/>
        <v>6.7053653773124333E-2</v>
      </c>
      <c r="G164" s="115">
        <v>7396</v>
      </c>
      <c r="H164" s="116">
        <f t="shared" si="49"/>
        <v>-0.62397681630992929</v>
      </c>
      <c r="I164" s="115">
        <v>18071</v>
      </c>
      <c r="J164" s="116">
        <f t="shared" si="50"/>
        <v>1.4433477555435372</v>
      </c>
      <c r="K164" s="115">
        <v>20172</v>
      </c>
      <c r="L164" s="116">
        <f t="shared" si="51"/>
        <v>0.11626362680537872</v>
      </c>
      <c r="M164" s="115">
        <v>19532</v>
      </c>
      <c r="N164" s="116">
        <f t="shared" si="52"/>
        <v>-3.1727146539758055E-2</v>
      </c>
      <c r="O164" s="116">
        <f>IFERROR(M164/C164-1,"-")</f>
        <v>5.9621331307980308E-2</v>
      </c>
    </row>
    <row r="165" spans="2:15" x14ac:dyDescent="0.25">
      <c r="B165" s="114" t="s">
        <v>75</v>
      </c>
      <c r="C165" s="115">
        <v>13898</v>
      </c>
      <c r="D165" s="116">
        <v>-0.22934457136519903</v>
      </c>
      <c r="E165" s="115">
        <v>5819</v>
      </c>
      <c r="F165" s="116">
        <f t="shared" si="48"/>
        <v>-0.58130666282918408</v>
      </c>
      <c r="G165" s="115">
        <v>7023</v>
      </c>
      <c r="H165" s="116">
        <f t="shared" si="49"/>
        <v>0.2069084035057569</v>
      </c>
      <c r="I165" s="115">
        <v>15881</v>
      </c>
      <c r="J165" s="116">
        <f t="shared" si="50"/>
        <v>1.2612843514167733</v>
      </c>
      <c r="K165" s="115">
        <v>20521</v>
      </c>
      <c r="L165" s="116">
        <f t="shared" si="51"/>
        <v>0.29217303696240782</v>
      </c>
      <c r="M165" s="115">
        <v>19164</v>
      </c>
      <c r="N165" s="116">
        <f t="shared" si="52"/>
        <v>-6.612738170654453E-2</v>
      </c>
      <c r="O165" s="116">
        <f t="shared" ref="O165:O174" si="54">IFERROR(M165/C165-1,"-")</f>
        <v>0.37890343934379045</v>
      </c>
    </row>
    <row r="166" spans="2:15" x14ac:dyDescent="0.25">
      <c r="B166" s="114" t="s">
        <v>77</v>
      </c>
      <c r="C166" s="115">
        <v>16560</v>
      </c>
      <c r="D166" s="116">
        <v>-8.493120406697241E-2</v>
      </c>
      <c r="E166" s="115">
        <v>0</v>
      </c>
      <c r="F166" s="116">
        <f t="shared" si="48"/>
        <v>-1</v>
      </c>
      <c r="G166" s="115">
        <v>4157</v>
      </c>
      <c r="H166" s="116" t="str">
        <f t="shared" si="49"/>
        <v>-</v>
      </c>
      <c r="I166" s="115">
        <v>15425</v>
      </c>
      <c r="J166" s="116">
        <f t="shared" si="50"/>
        <v>2.7106086119797932</v>
      </c>
      <c r="K166" s="115">
        <v>24238</v>
      </c>
      <c r="L166" s="116">
        <f t="shared" si="51"/>
        <v>0.57134521880064826</v>
      </c>
      <c r="M166" s="115">
        <v>23046</v>
      </c>
      <c r="N166" s="116">
        <f t="shared" si="52"/>
        <v>-4.9178975162967209E-2</v>
      </c>
      <c r="O166" s="116">
        <f t="shared" si="54"/>
        <v>0.39166666666666661</v>
      </c>
    </row>
    <row r="167" spans="2:15" x14ac:dyDescent="0.25">
      <c r="B167" s="114" t="s">
        <v>79</v>
      </c>
      <c r="C167" s="115">
        <v>12694</v>
      </c>
      <c r="D167" s="116">
        <v>-0.23759759759759758</v>
      </c>
      <c r="E167" s="115">
        <v>0</v>
      </c>
      <c r="F167" s="116">
        <f t="shared" si="48"/>
        <v>-1</v>
      </c>
      <c r="G167" s="115">
        <v>8877</v>
      </c>
      <c r="H167" s="116" t="str">
        <f t="shared" si="49"/>
        <v>-</v>
      </c>
      <c r="I167" s="115">
        <v>14464</v>
      </c>
      <c r="J167" s="116">
        <f t="shared" si="50"/>
        <v>0.62937929480680399</v>
      </c>
      <c r="K167" s="115">
        <v>19331</v>
      </c>
      <c r="L167" s="116">
        <f t="shared" si="51"/>
        <v>0.33649059734513265</v>
      </c>
      <c r="M167" s="115">
        <v>18795</v>
      </c>
      <c r="N167" s="116">
        <f t="shared" si="52"/>
        <v>-2.7727484351559695E-2</v>
      </c>
      <c r="O167" s="116">
        <f t="shared" si="54"/>
        <v>0.48062076571608636</v>
      </c>
    </row>
    <row r="168" spans="2:15" x14ac:dyDescent="0.25">
      <c r="B168" s="114" t="s">
        <v>81</v>
      </c>
      <c r="C168" s="115">
        <v>13826</v>
      </c>
      <c r="D168" s="116">
        <v>0.13281442031954116</v>
      </c>
      <c r="E168" s="115">
        <v>0</v>
      </c>
      <c r="F168" s="116">
        <f t="shared" si="48"/>
        <v>-1</v>
      </c>
      <c r="G168" s="115">
        <v>7506</v>
      </c>
      <c r="H168" s="116" t="str">
        <f t="shared" si="49"/>
        <v>-</v>
      </c>
      <c r="I168" s="115">
        <v>11078</v>
      </c>
      <c r="J168" s="116">
        <f t="shared" si="50"/>
        <v>0.47588595790034649</v>
      </c>
      <c r="K168" s="115">
        <v>16213</v>
      </c>
      <c r="L168" s="116">
        <f t="shared" si="51"/>
        <v>0.46353132334356384</v>
      </c>
      <c r="M168" s="115">
        <v>18025</v>
      </c>
      <c r="N168" s="116">
        <f t="shared" si="52"/>
        <v>0.11176216616295576</v>
      </c>
      <c r="O168" s="116">
        <f t="shared" si="54"/>
        <v>0.3037031679444524</v>
      </c>
    </row>
    <row r="169" spans="2:15" x14ac:dyDescent="0.25">
      <c r="B169" s="114" t="s">
        <v>83</v>
      </c>
      <c r="C169" s="115">
        <v>15219</v>
      </c>
      <c r="D169" s="116">
        <v>0.19411533934876424</v>
      </c>
      <c r="E169" s="115">
        <v>0</v>
      </c>
      <c r="F169" s="116">
        <f t="shared" si="48"/>
        <v>-1</v>
      </c>
      <c r="G169" s="115">
        <v>14469</v>
      </c>
      <c r="H169" s="116" t="str">
        <f t="shared" si="49"/>
        <v>-</v>
      </c>
      <c r="I169" s="115">
        <v>14696</v>
      </c>
      <c r="J169" s="116">
        <f t="shared" si="50"/>
        <v>1.5688713801921272E-2</v>
      </c>
      <c r="K169" s="115">
        <v>16801</v>
      </c>
      <c r="L169" s="116">
        <f t="shared" si="51"/>
        <v>0.1432362547632009</v>
      </c>
      <c r="M169" s="115">
        <v>21516</v>
      </c>
      <c r="N169" s="116">
        <f t="shared" si="52"/>
        <v>0.28063805725849655</v>
      </c>
      <c r="O169" s="116">
        <f t="shared" si="54"/>
        <v>0.41375911689335698</v>
      </c>
    </row>
    <row r="170" spans="2:15" x14ac:dyDescent="0.25">
      <c r="B170" s="114" t="s">
        <v>85</v>
      </c>
      <c r="C170" s="115">
        <v>20154</v>
      </c>
      <c r="D170" s="116">
        <v>1.0681510455844645E-2</v>
      </c>
      <c r="E170" s="115">
        <v>7582</v>
      </c>
      <c r="F170" s="116">
        <f t="shared" si="48"/>
        <v>-0.62379676491019154</v>
      </c>
      <c r="G170" s="115">
        <v>19532</v>
      </c>
      <c r="H170" s="116">
        <f t="shared" si="49"/>
        <v>1.5761012925349513</v>
      </c>
      <c r="I170" s="115">
        <v>26445</v>
      </c>
      <c r="J170" s="116">
        <f t="shared" si="50"/>
        <v>0.35393200901085398</v>
      </c>
      <c r="K170" s="115">
        <v>28351</v>
      </c>
      <c r="L170" s="116">
        <f t="shared" si="51"/>
        <v>7.207411608999803E-2</v>
      </c>
      <c r="M170" s="115"/>
      <c r="N170" s="116"/>
      <c r="O170" s="116"/>
    </row>
    <row r="171" spans="2:15" x14ac:dyDescent="0.25">
      <c r="B171" s="114" t="s">
        <v>87</v>
      </c>
      <c r="C171" s="115">
        <v>12071</v>
      </c>
      <c r="D171" s="116">
        <v>0.13034928364079024</v>
      </c>
      <c r="E171" s="115">
        <v>2424</v>
      </c>
      <c r="F171" s="116">
        <f t="shared" si="48"/>
        <v>-0.7991881368569298</v>
      </c>
      <c r="G171" s="115">
        <v>9241</v>
      </c>
      <c r="H171" s="116">
        <f t="shared" si="49"/>
        <v>2.8122937293729371</v>
      </c>
      <c r="I171" s="115">
        <v>15077</v>
      </c>
      <c r="J171" s="116">
        <f t="shared" si="50"/>
        <v>0.63153338383291846</v>
      </c>
      <c r="K171" s="115">
        <v>19988</v>
      </c>
      <c r="L171" s="116">
        <f t="shared" si="51"/>
        <v>0.32572792995954103</v>
      </c>
      <c r="M171" s="115"/>
      <c r="N171" s="116"/>
      <c r="O171" s="116"/>
    </row>
    <row r="172" spans="2:15" x14ac:dyDescent="0.25">
      <c r="B172" s="114" t="s">
        <v>89</v>
      </c>
      <c r="C172" s="115">
        <v>13638</v>
      </c>
      <c r="D172" s="116">
        <v>-0.1256571355301962</v>
      </c>
      <c r="E172" s="115">
        <v>7424</v>
      </c>
      <c r="F172" s="116">
        <f t="shared" si="48"/>
        <v>-0.45563865669452996</v>
      </c>
      <c r="G172" s="115">
        <v>14695</v>
      </c>
      <c r="H172" s="116">
        <f t="shared" si="49"/>
        <v>0.97939116379310343</v>
      </c>
      <c r="I172" s="115">
        <v>19469</v>
      </c>
      <c r="J172" s="116">
        <f t="shared" si="50"/>
        <v>0.32487240558012931</v>
      </c>
      <c r="K172" s="115">
        <v>23246</v>
      </c>
      <c r="L172" s="116">
        <f t="shared" si="51"/>
        <v>0.19400071909188976</v>
      </c>
      <c r="M172" s="115"/>
      <c r="N172" s="116"/>
      <c r="O172" s="116"/>
    </row>
    <row r="173" spans="2:15" x14ac:dyDescent="0.25">
      <c r="B173" s="114" t="s">
        <v>91</v>
      </c>
      <c r="C173" s="115">
        <v>13351</v>
      </c>
      <c r="D173" s="116">
        <v>0.20779808214221096</v>
      </c>
      <c r="E173" s="115">
        <v>1425</v>
      </c>
      <c r="F173" s="116">
        <f t="shared" si="48"/>
        <v>-0.89326642199086215</v>
      </c>
      <c r="G173" s="115">
        <v>15308</v>
      </c>
      <c r="H173" s="116">
        <f t="shared" si="49"/>
        <v>9.7424561403508765</v>
      </c>
      <c r="I173" s="115">
        <v>14978</v>
      </c>
      <c r="J173" s="116">
        <f t="shared" si="50"/>
        <v>-2.1557355631042552E-2</v>
      </c>
      <c r="K173" s="115">
        <v>20932</v>
      </c>
      <c r="L173" s="116">
        <f t="shared" si="51"/>
        <v>0.39751635732407542</v>
      </c>
      <c r="M173" s="115"/>
      <c r="N173" s="116"/>
      <c r="O173" s="116"/>
    </row>
    <row r="174" spans="2:15" x14ac:dyDescent="0.25">
      <c r="B174" s="114" t="s">
        <v>93</v>
      </c>
      <c r="C174" s="115">
        <v>12063</v>
      </c>
      <c r="D174" s="116">
        <v>0.13459367945823919</v>
      </c>
      <c r="E174" s="115">
        <v>3667</v>
      </c>
      <c r="F174" s="116">
        <f t="shared" si="48"/>
        <v>-0.6960126005139684</v>
      </c>
      <c r="G174" s="115">
        <v>15332</v>
      </c>
      <c r="H174" s="116">
        <f t="shared" si="49"/>
        <v>3.1810744477774744</v>
      </c>
      <c r="I174" s="115">
        <v>20052</v>
      </c>
      <c r="J174" s="116">
        <f t="shared" si="50"/>
        <v>0.30785285677015395</v>
      </c>
      <c r="K174" s="115">
        <v>19000</v>
      </c>
      <c r="L174" s="116">
        <f t="shared" si="51"/>
        <v>-5.2463594653899825E-2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178407</v>
      </c>
      <c r="D175" s="119">
        <v>-7.747497219132371E-3</v>
      </c>
      <c r="E175" s="118">
        <v>67848</v>
      </c>
      <c r="F175" s="119">
        <f t="shared" si="48"/>
        <v>-0.61970102069986044</v>
      </c>
      <c r="G175" s="118">
        <v>127385</v>
      </c>
      <c r="H175" s="119">
        <f t="shared" si="49"/>
        <v>0.87750560075462802</v>
      </c>
      <c r="I175" s="118">
        <v>198903</v>
      </c>
      <c r="J175" s="119">
        <f t="shared" si="50"/>
        <v>0.56143187973466269</v>
      </c>
      <c r="K175" s="118">
        <v>247793</v>
      </c>
      <c r="L175" s="119">
        <f t="shared" si="51"/>
        <v>0.24579820314424627</v>
      </c>
      <c r="M175" s="118">
        <v>139047</v>
      </c>
      <c r="N175" s="119">
        <v>2.0333734480025845E-2</v>
      </c>
      <c r="O175" s="119">
        <v>0.2979277513301597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32399</v>
      </c>
      <c r="D185" s="116">
        <v>-0.16082159138002483</v>
      </c>
      <c r="E185" s="115">
        <v>37400</v>
      </c>
      <c r="F185" s="116">
        <f t="shared" ref="F185:F197" si="55">IFERROR(E185/C185-1,"-")</f>
        <v>0.15435661594493655</v>
      </c>
      <c r="G185" s="115">
        <v>2352</v>
      </c>
      <c r="H185" s="116">
        <f t="shared" ref="H185:H197" si="56">IFERROR(G185/E185-1,"-")</f>
        <v>-0.93711229946524066</v>
      </c>
      <c r="I185" s="115">
        <v>24134</v>
      </c>
      <c r="J185" s="116">
        <f t="shared" ref="J185:J197" si="57">IFERROR(I185/G185-1,"-")</f>
        <v>9.2610544217687067</v>
      </c>
      <c r="K185" s="115">
        <v>34084</v>
      </c>
      <c r="L185" s="116">
        <f t="shared" ref="L185:L197" si="58">IFERROR(K185/I185-1,"-")</f>
        <v>0.4122814286898151</v>
      </c>
      <c r="M185" s="115">
        <v>36621</v>
      </c>
      <c r="N185" s="116">
        <f t="shared" ref="N185:N193" si="59">IFERROR(M185/K185-1,"-")</f>
        <v>7.4433751907053258E-2</v>
      </c>
      <c r="O185" s="116">
        <f t="shared" ref="O185" si="60">M185/C185-1</f>
        <v>0.1303126639711103</v>
      </c>
    </row>
    <row r="186" spans="1:16" x14ac:dyDescent="0.25">
      <c r="B186" s="114" t="s">
        <v>73</v>
      </c>
      <c r="C186" s="115">
        <v>24892</v>
      </c>
      <c r="D186" s="116">
        <v>-0.21257750221434901</v>
      </c>
      <c r="E186" s="115">
        <v>29154</v>
      </c>
      <c r="F186" s="116">
        <f t="shared" si="55"/>
        <v>0.17121966896995011</v>
      </c>
      <c r="G186" s="115">
        <v>692</v>
      </c>
      <c r="H186" s="116">
        <f t="shared" si="56"/>
        <v>-0.97626397749879945</v>
      </c>
      <c r="I186" s="115">
        <v>23097</v>
      </c>
      <c r="J186" s="116">
        <f t="shared" si="57"/>
        <v>32.377167630057805</v>
      </c>
      <c r="K186" s="115">
        <v>28094</v>
      </c>
      <c r="L186" s="116">
        <f t="shared" si="58"/>
        <v>0.21634844352080362</v>
      </c>
      <c r="M186" s="115">
        <v>31556</v>
      </c>
      <c r="N186" s="116">
        <f t="shared" si="59"/>
        <v>0.12322915925108568</v>
      </c>
      <c r="O186" s="116">
        <f>IFERROR(M186/C186-1,"-")</f>
        <v>0.26771653543307083</v>
      </c>
    </row>
    <row r="187" spans="1:16" x14ac:dyDescent="0.25">
      <c r="B187" s="114" t="s">
        <v>75</v>
      </c>
      <c r="C187" s="115">
        <v>27290</v>
      </c>
      <c r="D187" s="116">
        <v>-5.0320155902004449E-2</v>
      </c>
      <c r="E187" s="115">
        <v>14426</v>
      </c>
      <c r="F187" s="116">
        <f t="shared" si="55"/>
        <v>-0.47138145840967383</v>
      </c>
      <c r="G187" s="115">
        <v>644</v>
      </c>
      <c r="H187" s="116">
        <f t="shared" si="56"/>
        <v>-0.95535838070151113</v>
      </c>
      <c r="I187" s="115">
        <v>26029</v>
      </c>
      <c r="J187" s="116">
        <f t="shared" si="57"/>
        <v>39.41770186335404</v>
      </c>
      <c r="K187" s="115">
        <v>24451</v>
      </c>
      <c r="L187" s="116">
        <f t="shared" si="58"/>
        <v>-6.0624687848169323E-2</v>
      </c>
      <c r="M187" s="115">
        <v>29418</v>
      </c>
      <c r="N187" s="116">
        <f t="shared" si="59"/>
        <v>0.20314097582920954</v>
      </c>
      <c r="O187" s="116">
        <f t="shared" ref="O187:O196" si="61">IFERROR(M187/C187-1,"-")</f>
        <v>7.7977281055331638E-2</v>
      </c>
    </row>
    <row r="188" spans="1:16" x14ac:dyDescent="0.25">
      <c r="B188" s="114" t="s">
        <v>77</v>
      </c>
      <c r="C188" s="115">
        <v>27480</v>
      </c>
      <c r="D188" s="116">
        <v>-9.6379599487027678E-2</v>
      </c>
      <c r="E188" s="115">
        <v>0</v>
      </c>
      <c r="F188" s="116">
        <f t="shared" si="55"/>
        <v>-1</v>
      </c>
      <c r="G188" s="115">
        <v>949</v>
      </c>
      <c r="H188" s="116" t="str">
        <f t="shared" si="56"/>
        <v>-</v>
      </c>
      <c r="I188" s="115">
        <v>26786</v>
      </c>
      <c r="J188" s="116">
        <f t="shared" si="57"/>
        <v>27.225500526870391</v>
      </c>
      <c r="K188" s="115">
        <v>29765</v>
      </c>
      <c r="L188" s="116">
        <f t="shared" si="58"/>
        <v>0.11121481370865371</v>
      </c>
      <c r="M188" s="115">
        <v>34774</v>
      </c>
      <c r="N188" s="116">
        <f t="shared" si="59"/>
        <v>0.16828489837056937</v>
      </c>
      <c r="O188" s="116">
        <f t="shared" si="61"/>
        <v>0.265429403202329</v>
      </c>
    </row>
    <row r="189" spans="1:16" x14ac:dyDescent="0.25">
      <c r="B189" s="114" t="s">
        <v>79</v>
      </c>
      <c r="C189" s="115">
        <v>20908</v>
      </c>
      <c r="D189" s="116">
        <v>-0.22266423764732124</v>
      </c>
      <c r="E189" s="115">
        <v>0</v>
      </c>
      <c r="F189" s="116">
        <f t="shared" si="55"/>
        <v>-1</v>
      </c>
      <c r="G189" s="115">
        <v>3125</v>
      </c>
      <c r="H189" s="116" t="str">
        <f t="shared" si="56"/>
        <v>-</v>
      </c>
      <c r="I189" s="115">
        <v>22076</v>
      </c>
      <c r="J189" s="116">
        <f t="shared" si="57"/>
        <v>6.0643200000000004</v>
      </c>
      <c r="K189" s="115">
        <v>28163</v>
      </c>
      <c r="L189" s="116">
        <f t="shared" si="58"/>
        <v>0.27572929878601204</v>
      </c>
      <c r="M189" s="115">
        <v>25349</v>
      </c>
      <c r="N189" s="116">
        <f t="shared" si="59"/>
        <v>-9.9918332564002399E-2</v>
      </c>
      <c r="O189" s="116">
        <f t="shared" si="61"/>
        <v>0.21240673426439649</v>
      </c>
    </row>
    <row r="190" spans="1:16" x14ac:dyDescent="0.25">
      <c r="B190" s="114" t="s">
        <v>120</v>
      </c>
      <c r="C190" s="115">
        <v>30548</v>
      </c>
      <c r="D190" s="116">
        <v>7.3441563005130384E-2</v>
      </c>
      <c r="E190" s="115">
        <v>0</v>
      </c>
      <c r="F190" s="116">
        <f t="shared" si="55"/>
        <v>-1</v>
      </c>
      <c r="G190" s="115">
        <v>9995</v>
      </c>
      <c r="H190" s="116" t="str">
        <f t="shared" si="56"/>
        <v>-</v>
      </c>
      <c r="I190" s="115">
        <v>22144</v>
      </c>
      <c r="J190" s="116">
        <f t="shared" si="57"/>
        <v>1.2155077538769383</v>
      </c>
      <c r="K190" s="115">
        <v>26526</v>
      </c>
      <c r="L190" s="116">
        <f t="shared" si="58"/>
        <v>0.19788656069364152</v>
      </c>
      <c r="M190" s="115">
        <v>22751</v>
      </c>
      <c r="N190" s="116">
        <f t="shared" si="59"/>
        <v>-0.14231320214129528</v>
      </c>
      <c r="O190" s="116">
        <f t="shared" si="61"/>
        <v>-0.25523765876653137</v>
      </c>
    </row>
    <row r="191" spans="1:16" x14ac:dyDescent="0.25">
      <c r="B191" s="114" t="s">
        <v>83</v>
      </c>
      <c r="C191" s="115">
        <v>32147</v>
      </c>
      <c r="D191" s="116">
        <v>0.21805850257653825</v>
      </c>
      <c r="E191" s="115">
        <v>0</v>
      </c>
      <c r="F191" s="116">
        <f t="shared" si="55"/>
        <v>-1</v>
      </c>
      <c r="G191" s="115">
        <v>17267</v>
      </c>
      <c r="H191" s="116" t="str">
        <f t="shared" si="56"/>
        <v>-</v>
      </c>
      <c r="I191" s="115">
        <v>30251</v>
      </c>
      <c r="J191" s="116">
        <f t="shared" si="57"/>
        <v>0.75195459547112997</v>
      </c>
      <c r="K191" s="115">
        <v>33464</v>
      </c>
      <c r="L191" s="116">
        <f t="shared" si="58"/>
        <v>0.10621136491355654</v>
      </c>
      <c r="M191" s="115">
        <v>32743</v>
      </c>
      <c r="N191" s="116">
        <f t="shared" si="59"/>
        <v>-2.1545541477408503E-2</v>
      </c>
      <c r="O191" s="116">
        <f t="shared" si="61"/>
        <v>1.8539832643792664E-2</v>
      </c>
    </row>
    <row r="192" spans="1:16" x14ac:dyDescent="0.25">
      <c r="B192" s="114" t="s">
        <v>85</v>
      </c>
      <c r="C192" s="115">
        <v>24873</v>
      </c>
      <c r="D192" s="116">
        <v>2.4718823384006994E-2</v>
      </c>
      <c r="E192" s="115">
        <v>11092</v>
      </c>
      <c r="F192" s="116">
        <f t="shared" si="55"/>
        <v>-0.5540545973545612</v>
      </c>
      <c r="G192" s="115">
        <v>18483</v>
      </c>
      <c r="H192" s="116">
        <f t="shared" si="56"/>
        <v>0.66633609808871253</v>
      </c>
      <c r="I192" s="115">
        <v>21835</v>
      </c>
      <c r="J192" s="116">
        <f t="shared" si="57"/>
        <v>0.18135584050208298</v>
      </c>
      <c r="K192" s="115">
        <v>31558</v>
      </c>
      <c r="L192" s="116">
        <f t="shared" si="58"/>
        <v>0.44529425234714903</v>
      </c>
      <c r="M192" s="115"/>
      <c r="N192" s="116"/>
      <c r="O192" s="116"/>
    </row>
    <row r="193" spans="2:16" x14ac:dyDescent="0.25">
      <c r="B193" s="114" t="s">
        <v>87</v>
      </c>
      <c r="C193" s="115">
        <v>31071</v>
      </c>
      <c r="D193" s="116">
        <v>0.10333439863641214</v>
      </c>
      <c r="E193" s="115">
        <v>17306</v>
      </c>
      <c r="F193" s="116">
        <f t="shared" si="55"/>
        <v>-0.44301760484052655</v>
      </c>
      <c r="G193" s="115">
        <v>27344</v>
      </c>
      <c r="H193" s="116">
        <f t="shared" si="56"/>
        <v>0.58003004738241071</v>
      </c>
      <c r="I193" s="115">
        <v>28789</v>
      </c>
      <c r="J193" s="116">
        <f t="shared" si="57"/>
        <v>5.2845231129315495E-2</v>
      </c>
      <c r="K193" s="115">
        <v>33205</v>
      </c>
      <c r="L193" s="116">
        <f t="shared" si="58"/>
        <v>0.15339192052520056</v>
      </c>
      <c r="M193" s="115"/>
      <c r="N193" s="116"/>
      <c r="O193" s="116"/>
    </row>
    <row r="194" spans="2:16" x14ac:dyDescent="0.25">
      <c r="B194" s="114" t="s">
        <v>89</v>
      </c>
      <c r="C194" s="115">
        <v>30757</v>
      </c>
      <c r="D194" s="116">
        <v>8.367979705447115E-2</v>
      </c>
      <c r="E194" s="115">
        <v>8123</v>
      </c>
      <c r="F194" s="116">
        <f t="shared" si="55"/>
        <v>-0.73589751926390745</v>
      </c>
      <c r="G194" s="115">
        <v>32377</v>
      </c>
      <c r="H194" s="116">
        <f t="shared" si="56"/>
        <v>2.9858426689646684</v>
      </c>
      <c r="I194" s="115">
        <v>28129</v>
      </c>
      <c r="J194" s="116">
        <f t="shared" si="57"/>
        <v>-0.13120424993050628</v>
      </c>
      <c r="K194" s="115">
        <v>34381</v>
      </c>
      <c r="L194" s="116">
        <f t="shared" si="58"/>
        <v>0.22226172277720502</v>
      </c>
      <c r="M194" s="115"/>
      <c r="N194" s="116"/>
      <c r="O194" s="116"/>
    </row>
    <row r="195" spans="2:16" x14ac:dyDescent="0.25">
      <c r="B195" s="114" t="s">
        <v>91</v>
      </c>
      <c r="C195" s="115">
        <v>29400</v>
      </c>
      <c r="D195" s="116">
        <v>0.10617804198961545</v>
      </c>
      <c r="E195" s="115">
        <v>3107</v>
      </c>
      <c r="F195" s="116">
        <f t="shared" si="55"/>
        <v>-0.89431972789115644</v>
      </c>
      <c r="G195" s="115">
        <v>37434</v>
      </c>
      <c r="H195" s="116">
        <f t="shared" si="56"/>
        <v>11.048278081750885</v>
      </c>
      <c r="I195" s="115">
        <v>29244</v>
      </c>
      <c r="J195" s="116">
        <f t="shared" si="57"/>
        <v>-0.21878506170860712</v>
      </c>
      <c r="K195" s="115">
        <v>31295</v>
      </c>
      <c r="L195" s="116">
        <f t="shared" si="58"/>
        <v>7.0134044590343336E-2</v>
      </c>
      <c r="M195" s="115"/>
      <c r="N195" s="116"/>
      <c r="O195" s="116"/>
    </row>
    <row r="196" spans="2:16" x14ac:dyDescent="0.25">
      <c r="B196" s="114" t="s">
        <v>93</v>
      </c>
      <c r="C196" s="115">
        <v>41860</v>
      </c>
      <c r="D196" s="116">
        <v>0.1709745999776211</v>
      </c>
      <c r="E196" s="115">
        <v>4175</v>
      </c>
      <c r="F196" s="116">
        <f t="shared" si="55"/>
        <v>-0.90026278069756327</v>
      </c>
      <c r="G196" s="115">
        <v>33539</v>
      </c>
      <c r="H196" s="116">
        <f t="shared" si="56"/>
        <v>7.0332934131736522</v>
      </c>
      <c r="I196" s="115">
        <v>36172</v>
      </c>
      <c r="J196" s="116">
        <f t="shared" si="57"/>
        <v>7.8505620322609548E-2</v>
      </c>
      <c r="K196" s="115">
        <v>39946</v>
      </c>
      <c r="L196" s="116">
        <f t="shared" si="58"/>
        <v>0.10433484463120646</v>
      </c>
      <c r="M196" s="115"/>
      <c r="N196" s="116"/>
      <c r="O196" s="116"/>
    </row>
    <row r="197" spans="2:16" ht="15.75" x14ac:dyDescent="0.25">
      <c r="B197" s="117" t="s">
        <v>30</v>
      </c>
      <c r="C197" s="118">
        <v>353625</v>
      </c>
      <c r="D197" s="119">
        <v>-1.7811977778781074E-3</v>
      </c>
      <c r="E197" s="118">
        <v>131712</v>
      </c>
      <c r="F197" s="119">
        <f t="shared" si="55"/>
        <v>-0.62753764581124072</v>
      </c>
      <c r="G197" s="118">
        <v>184201</v>
      </c>
      <c r="H197" s="119">
        <f t="shared" si="56"/>
        <v>0.39851342322643335</v>
      </c>
      <c r="I197" s="118">
        <v>318686</v>
      </c>
      <c r="J197" s="119">
        <f t="shared" si="57"/>
        <v>0.73009918512928818</v>
      </c>
      <c r="K197" s="118">
        <v>374932</v>
      </c>
      <c r="L197" s="119">
        <f t="shared" si="58"/>
        <v>0.17649347633720969</v>
      </c>
      <c r="M197" s="118">
        <v>213212</v>
      </c>
      <c r="N197" s="119">
        <v>4.2361902154516962E-2</v>
      </c>
      <c r="O197" s="119">
        <v>8.9684356856652325E-2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34543</v>
      </c>
      <c r="D207" s="116">
        <v>4.9492617123412463E-2</v>
      </c>
      <c r="E207" s="115">
        <v>36543</v>
      </c>
      <c r="F207" s="116">
        <f t="shared" ref="F207:F219" si="62">IFERROR(E207/C207-1,"-")</f>
        <v>5.7898850707813532E-2</v>
      </c>
      <c r="G207" s="115">
        <v>962</v>
      </c>
      <c r="H207" s="116">
        <f t="shared" ref="H207:H219" si="63">IFERROR(G207/E207-1,"-")</f>
        <v>-0.97367484880825328</v>
      </c>
      <c r="I207" s="115">
        <v>33158</v>
      </c>
      <c r="J207" s="116">
        <f t="shared" ref="J207:J219" si="64">IFERROR(I207/G207-1,"-")</f>
        <v>33.467775467775468</v>
      </c>
      <c r="K207" s="115">
        <v>37744</v>
      </c>
      <c r="L207" s="116">
        <f t="shared" ref="L207:L219" si="65">IFERROR(K207/I207-1,"-")</f>
        <v>0.13830749743651616</v>
      </c>
      <c r="M207" s="115">
        <v>41040</v>
      </c>
      <c r="N207" s="116">
        <f t="shared" ref="N207:N215" si="66">IFERROR(M207/K207-1,"-")</f>
        <v>8.7325137770241534E-2</v>
      </c>
      <c r="O207" s="116">
        <f t="shared" ref="O207" si="67">M207/C207-1</f>
        <v>0.18808441652433205</v>
      </c>
    </row>
    <row r="208" spans="2:16" x14ac:dyDescent="0.25">
      <c r="B208" s="114" t="s">
        <v>73</v>
      </c>
      <c r="C208" s="115">
        <v>35824</v>
      </c>
      <c r="D208" s="116">
        <v>0.15542654410578938</v>
      </c>
      <c r="E208" s="115">
        <v>36529</v>
      </c>
      <c r="F208" s="116">
        <f t="shared" si="62"/>
        <v>1.9679544439481944E-2</v>
      </c>
      <c r="G208" s="115">
        <v>736</v>
      </c>
      <c r="H208" s="116">
        <f t="shared" si="63"/>
        <v>-0.97985162473651077</v>
      </c>
      <c r="I208" s="115">
        <v>31142</v>
      </c>
      <c r="J208" s="116">
        <f t="shared" si="64"/>
        <v>41.3125</v>
      </c>
      <c r="K208" s="115">
        <v>38159</v>
      </c>
      <c r="L208" s="116">
        <f t="shared" si="65"/>
        <v>0.22532271530409087</v>
      </c>
      <c r="M208" s="115">
        <v>40584</v>
      </c>
      <c r="N208" s="116">
        <f t="shared" si="66"/>
        <v>6.3549883382688188E-2</v>
      </c>
      <c r="O208" s="116">
        <f>IFERROR(M208/C208-1,"-")</f>
        <v>0.13287181777579282</v>
      </c>
    </row>
    <row r="209" spans="2:16" x14ac:dyDescent="0.25">
      <c r="B209" s="114" t="s">
        <v>75</v>
      </c>
      <c r="C209" s="115">
        <v>34161</v>
      </c>
      <c r="D209" s="116">
        <v>0.10506906479474654</v>
      </c>
      <c r="E209" s="115">
        <v>14903</v>
      </c>
      <c r="F209" s="116">
        <f t="shared" si="62"/>
        <v>-0.56374227920728315</v>
      </c>
      <c r="G209" s="115">
        <v>704</v>
      </c>
      <c r="H209" s="116">
        <f t="shared" si="63"/>
        <v>-0.95276118902234452</v>
      </c>
      <c r="I209" s="115">
        <v>37658</v>
      </c>
      <c r="J209" s="116">
        <f t="shared" si="64"/>
        <v>52.491477272727273</v>
      </c>
      <c r="K209" s="115">
        <v>34053</v>
      </c>
      <c r="L209" s="116">
        <f t="shared" si="65"/>
        <v>-9.5729990971373913E-2</v>
      </c>
      <c r="M209" s="115">
        <v>33027</v>
      </c>
      <c r="N209" s="116">
        <f t="shared" si="66"/>
        <v>-3.0129504008457375E-2</v>
      </c>
      <c r="O209" s="116">
        <f t="shared" ref="O209:O218" si="68">IFERROR(M209/C209-1,"-")</f>
        <v>-3.3195749538947883E-2</v>
      </c>
    </row>
    <row r="210" spans="2:16" x14ac:dyDescent="0.25">
      <c r="B210" s="114" t="s">
        <v>77</v>
      </c>
      <c r="C210" s="115">
        <v>38194</v>
      </c>
      <c r="D210" s="116">
        <v>-8.7250567570796966E-2</v>
      </c>
      <c r="E210" s="115">
        <v>0</v>
      </c>
      <c r="F210" s="116">
        <f t="shared" si="62"/>
        <v>-1</v>
      </c>
      <c r="G210" s="115">
        <v>573</v>
      </c>
      <c r="H210" s="116" t="str">
        <f t="shared" si="63"/>
        <v>-</v>
      </c>
      <c r="I210" s="115">
        <v>39062</v>
      </c>
      <c r="J210" s="116">
        <f t="shared" si="64"/>
        <v>67.171029668411862</v>
      </c>
      <c r="K210" s="115">
        <v>39077</v>
      </c>
      <c r="L210" s="116">
        <f t="shared" si="65"/>
        <v>3.8400491526302538E-4</v>
      </c>
      <c r="M210" s="115">
        <v>40882</v>
      </c>
      <c r="N210" s="116">
        <f t="shared" si="66"/>
        <v>4.619085395501199E-2</v>
      </c>
      <c r="O210" s="116">
        <f t="shared" si="68"/>
        <v>7.0377546211446873E-2</v>
      </c>
    </row>
    <row r="211" spans="2:16" x14ac:dyDescent="0.25">
      <c r="B211" s="114" t="s">
        <v>79</v>
      </c>
      <c r="C211" s="115">
        <v>37685</v>
      </c>
      <c r="D211" s="116">
        <v>-9.9973728833799069E-2</v>
      </c>
      <c r="E211" s="115">
        <v>0</v>
      </c>
      <c r="F211" s="116">
        <f t="shared" si="62"/>
        <v>-1</v>
      </c>
      <c r="G211" s="115">
        <v>2269</v>
      </c>
      <c r="H211" s="116" t="str">
        <f t="shared" si="63"/>
        <v>-</v>
      </c>
      <c r="I211" s="115">
        <v>47122</v>
      </c>
      <c r="J211" s="116">
        <f t="shared" si="64"/>
        <v>19.767739092111061</v>
      </c>
      <c r="K211" s="115">
        <v>38759</v>
      </c>
      <c r="L211" s="116">
        <f t="shared" si="65"/>
        <v>-0.17747548915580835</v>
      </c>
      <c r="M211" s="115">
        <v>41406</v>
      </c>
      <c r="N211" s="116">
        <f t="shared" si="66"/>
        <v>6.8293815629918209E-2</v>
      </c>
      <c r="O211" s="116">
        <f t="shared" si="68"/>
        <v>9.8739551545707904E-2</v>
      </c>
    </row>
    <row r="212" spans="2:16" x14ac:dyDescent="0.25">
      <c r="B212" s="114" t="s">
        <v>81</v>
      </c>
      <c r="C212" s="115">
        <v>38241</v>
      </c>
      <c r="D212" s="116">
        <v>8.0223722493714789E-2</v>
      </c>
      <c r="E212" s="115">
        <v>0</v>
      </c>
      <c r="F212" s="116">
        <f t="shared" si="62"/>
        <v>-1</v>
      </c>
      <c r="G212" s="115">
        <v>16579</v>
      </c>
      <c r="H212" s="116" t="str">
        <f t="shared" si="63"/>
        <v>-</v>
      </c>
      <c r="I212" s="115">
        <v>34341</v>
      </c>
      <c r="J212" s="116">
        <f t="shared" si="64"/>
        <v>1.0713553290307014</v>
      </c>
      <c r="K212" s="115">
        <v>38151</v>
      </c>
      <c r="L212" s="116">
        <f t="shared" si="65"/>
        <v>0.1109460994146938</v>
      </c>
      <c r="M212" s="115">
        <v>35459</v>
      </c>
      <c r="N212" s="116">
        <f t="shared" si="66"/>
        <v>-7.0561715289245375E-2</v>
      </c>
      <c r="O212" s="116">
        <f t="shared" si="68"/>
        <v>-7.2749143589341259E-2</v>
      </c>
    </row>
    <row r="213" spans="2:16" x14ac:dyDescent="0.25">
      <c r="B213" s="114" t="s">
        <v>83</v>
      </c>
      <c r="C213" s="115">
        <v>42148</v>
      </c>
      <c r="D213" s="116">
        <v>-0.14888633105147309</v>
      </c>
      <c r="E213" s="115">
        <v>0</v>
      </c>
      <c r="F213" s="116">
        <f t="shared" si="62"/>
        <v>-1</v>
      </c>
      <c r="G213" s="115">
        <v>24677</v>
      </c>
      <c r="H213" s="116" t="str">
        <f t="shared" si="63"/>
        <v>-</v>
      </c>
      <c r="I213" s="115">
        <v>47180</v>
      </c>
      <c r="J213" s="116">
        <f t="shared" si="64"/>
        <v>0.91190177087976654</v>
      </c>
      <c r="K213" s="115">
        <v>46479</v>
      </c>
      <c r="L213" s="116">
        <f t="shared" si="65"/>
        <v>-1.4857990674014387E-2</v>
      </c>
      <c r="M213" s="115">
        <v>44935</v>
      </c>
      <c r="N213" s="116">
        <f t="shared" si="66"/>
        <v>-3.3219303341293971E-2</v>
      </c>
      <c r="O213" s="116">
        <f t="shared" si="68"/>
        <v>6.6124134003985979E-2</v>
      </c>
    </row>
    <row r="214" spans="2:16" x14ac:dyDescent="0.25">
      <c r="B214" s="114" t="s">
        <v>85</v>
      </c>
      <c r="C214" s="115">
        <v>56601</v>
      </c>
      <c r="D214" s="116">
        <v>-5.3526637905086827E-2</v>
      </c>
      <c r="E214" s="115">
        <v>14171</v>
      </c>
      <c r="F214" s="116">
        <f t="shared" si="62"/>
        <v>-0.74963339870320311</v>
      </c>
      <c r="G214" s="115">
        <v>32393</v>
      </c>
      <c r="H214" s="116">
        <f t="shared" si="63"/>
        <v>1.2858654999647166</v>
      </c>
      <c r="I214" s="115">
        <v>56250</v>
      </c>
      <c r="J214" s="116">
        <f t="shared" si="64"/>
        <v>0.73648627789954624</v>
      </c>
      <c r="K214" s="115">
        <v>60423</v>
      </c>
      <c r="L214" s="116">
        <f t="shared" si="65"/>
        <v>7.4186666666666623E-2</v>
      </c>
      <c r="M214" s="115"/>
      <c r="N214" s="116"/>
      <c r="O214" s="116"/>
    </row>
    <row r="215" spans="2:16" x14ac:dyDescent="0.25">
      <c r="B215" s="114" t="s">
        <v>87</v>
      </c>
      <c r="C215" s="115">
        <v>36804</v>
      </c>
      <c r="D215" s="116">
        <v>-0.14053523889589459</v>
      </c>
      <c r="E215" s="115">
        <v>592</v>
      </c>
      <c r="F215" s="116">
        <f t="shared" si="62"/>
        <v>-0.98391479187044883</v>
      </c>
      <c r="G215" s="115">
        <v>40044</v>
      </c>
      <c r="H215" s="116">
        <f t="shared" si="63"/>
        <v>66.641891891891888</v>
      </c>
      <c r="I215" s="115">
        <v>48135</v>
      </c>
      <c r="J215" s="116">
        <f t="shared" si="64"/>
        <v>0.20205274198381784</v>
      </c>
      <c r="K215" s="115">
        <v>45100</v>
      </c>
      <c r="L215" s="116">
        <f t="shared" si="65"/>
        <v>-6.3051833385270539E-2</v>
      </c>
      <c r="M215" s="115"/>
      <c r="N215" s="116"/>
      <c r="O215" s="116"/>
    </row>
    <row r="216" spans="2:16" x14ac:dyDescent="0.25">
      <c r="B216" s="114" t="s">
        <v>89</v>
      </c>
      <c r="C216" s="115">
        <v>36996</v>
      </c>
      <c r="D216" s="116">
        <v>-0.16461184121392769</v>
      </c>
      <c r="E216" s="115">
        <v>1075</v>
      </c>
      <c r="F216" s="116">
        <f t="shared" si="62"/>
        <v>-0.97094280462752725</v>
      </c>
      <c r="G216" s="115">
        <v>49996</v>
      </c>
      <c r="H216" s="116">
        <f t="shared" si="63"/>
        <v>45.507906976744188</v>
      </c>
      <c r="I216" s="115">
        <v>37257</v>
      </c>
      <c r="J216" s="116">
        <f t="shared" si="64"/>
        <v>-0.25480038403072247</v>
      </c>
      <c r="K216" s="115">
        <v>47048</v>
      </c>
      <c r="L216" s="116">
        <f t="shared" si="65"/>
        <v>0.2627962530531176</v>
      </c>
      <c r="M216" s="115"/>
      <c r="N216" s="116"/>
      <c r="O216" s="116"/>
    </row>
    <row r="217" spans="2:16" x14ac:dyDescent="0.25">
      <c r="B217" s="114" t="s">
        <v>91</v>
      </c>
      <c r="C217" s="115">
        <v>28105</v>
      </c>
      <c r="D217" s="116">
        <v>-1.3513513513513487E-2</v>
      </c>
      <c r="E217" s="115">
        <v>3587</v>
      </c>
      <c r="F217" s="116">
        <f t="shared" si="62"/>
        <v>-0.87237146415228606</v>
      </c>
      <c r="G217" s="115">
        <v>36800</v>
      </c>
      <c r="H217" s="116">
        <f t="shared" si="63"/>
        <v>9.2592695846110953</v>
      </c>
      <c r="I217" s="115">
        <v>31131</v>
      </c>
      <c r="J217" s="116">
        <f t="shared" si="64"/>
        <v>-0.15404891304347823</v>
      </c>
      <c r="K217" s="115">
        <v>36228</v>
      </c>
      <c r="L217" s="116">
        <f t="shared" si="65"/>
        <v>0.16372747422183664</v>
      </c>
      <c r="M217" s="115"/>
      <c r="N217" s="116"/>
      <c r="O217" s="116"/>
    </row>
    <row r="218" spans="2:16" x14ac:dyDescent="0.25">
      <c r="B218" s="114" t="s">
        <v>93</v>
      </c>
      <c r="C218" s="115">
        <v>32174</v>
      </c>
      <c r="D218" s="116">
        <v>-3.6793102415950685E-2</v>
      </c>
      <c r="E218" s="115">
        <v>4288</v>
      </c>
      <c r="F218" s="116">
        <f t="shared" si="62"/>
        <v>-0.86672468452787965</v>
      </c>
      <c r="G218" s="115">
        <v>34190</v>
      </c>
      <c r="H218" s="116">
        <f t="shared" si="63"/>
        <v>6.9734141791044779</v>
      </c>
      <c r="I218" s="115">
        <v>34614</v>
      </c>
      <c r="J218" s="116">
        <f t="shared" si="64"/>
        <v>1.2401286926001731E-2</v>
      </c>
      <c r="K218" s="115">
        <v>39875</v>
      </c>
      <c r="L218" s="116">
        <f t="shared" si="65"/>
        <v>0.15199052406540714</v>
      </c>
      <c r="M218" s="115"/>
      <c r="N218" s="116"/>
      <c r="O218" s="116"/>
    </row>
    <row r="219" spans="2:16" ht="15.75" x14ac:dyDescent="0.25">
      <c r="B219" s="117" t="s">
        <v>30</v>
      </c>
      <c r="C219" s="118">
        <v>451476</v>
      </c>
      <c r="D219" s="119">
        <v>-4.4035970720324946E-2</v>
      </c>
      <c r="E219" s="118">
        <v>124287</v>
      </c>
      <c r="F219" s="119">
        <f t="shared" si="62"/>
        <v>-0.72470961911596632</v>
      </c>
      <c r="G219" s="118">
        <v>239923</v>
      </c>
      <c r="H219" s="119">
        <f t="shared" si="63"/>
        <v>0.93039497292556739</v>
      </c>
      <c r="I219" s="118">
        <v>477050</v>
      </c>
      <c r="J219" s="119">
        <f t="shared" si="64"/>
        <v>0.98834626109210033</v>
      </c>
      <c r="K219" s="118">
        <v>501096</v>
      </c>
      <c r="L219" s="119">
        <f t="shared" si="65"/>
        <v>5.0405617859763163E-2</v>
      </c>
      <c r="M219" s="118">
        <v>277333</v>
      </c>
      <c r="N219" s="119">
        <v>1.8027178421713419E-2</v>
      </c>
      <c r="O219" s="119">
        <v>6.3409714872927569E-2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36703</v>
      </c>
      <c r="D229" s="116">
        <v>-9.2543143945013062E-2</v>
      </c>
      <c r="E229" s="115">
        <v>33066</v>
      </c>
      <c r="F229" s="116">
        <f t="shared" ref="F229:F241" si="69">IFERROR(E229/C229-1,"-")</f>
        <v>-9.9092717216576309E-2</v>
      </c>
      <c r="G229" s="115">
        <v>308</v>
      </c>
      <c r="H229" s="116">
        <f t="shared" ref="H229:H241" si="70">IFERROR(G229/E229-1,"-")</f>
        <v>-0.99068529607451761</v>
      </c>
      <c r="I229" s="115">
        <v>27584</v>
      </c>
      <c r="J229" s="116">
        <f t="shared" ref="J229:J241" si="71">IFERROR(I229/G229-1,"-")</f>
        <v>88.558441558441558</v>
      </c>
      <c r="K229" s="115">
        <v>28081</v>
      </c>
      <c r="L229" s="116">
        <f t="shared" ref="L229:L241" si="72">IFERROR(K229/I229-1,"-")</f>
        <v>1.8017691415313175E-2</v>
      </c>
      <c r="M229" s="115">
        <v>29190</v>
      </c>
      <c r="N229" s="116">
        <f t="shared" ref="N229:N237" si="73">IFERROR(M229/K229-1,"-")</f>
        <v>3.949289555215274E-2</v>
      </c>
      <c r="O229" s="116">
        <f t="shared" ref="O229" si="74">M229/C229-1</f>
        <v>-0.20469716371958691</v>
      </c>
    </row>
    <row r="230" spans="2:16" x14ac:dyDescent="0.25">
      <c r="B230" s="114" t="s">
        <v>73</v>
      </c>
      <c r="C230" s="115">
        <v>35703</v>
      </c>
      <c r="D230" s="116">
        <v>-5.3949495217149313E-2</v>
      </c>
      <c r="E230" s="115">
        <v>34156</v>
      </c>
      <c r="F230" s="116">
        <f t="shared" si="69"/>
        <v>-4.3329692182729751E-2</v>
      </c>
      <c r="G230" s="115">
        <v>207</v>
      </c>
      <c r="H230" s="116">
        <f t="shared" si="70"/>
        <v>-0.99393957137838151</v>
      </c>
      <c r="I230" s="115">
        <v>28945</v>
      </c>
      <c r="J230" s="116">
        <f t="shared" si="71"/>
        <v>138.83091787439614</v>
      </c>
      <c r="K230" s="115">
        <v>34359</v>
      </c>
      <c r="L230" s="116">
        <f t="shared" si="72"/>
        <v>0.18704439454137156</v>
      </c>
      <c r="M230" s="115">
        <v>31973</v>
      </c>
      <c r="N230" s="116">
        <f t="shared" si="73"/>
        <v>-6.9443231758782309E-2</v>
      </c>
      <c r="O230" s="116">
        <f>IFERROR(M230/C230-1,"-")</f>
        <v>-0.10447301347225724</v>
      </c>
    </row>
    <row r="231" spans="2:16" x14ac:dyDescent="0.25">
      <c r="B231" s="114" t="s">
        <v>75</v>
      </c>
      <c r="C231" s="115">
        <v>41063</v>
      </c>
      <c r="D231" s="116">
        <v>1.8124566101358708E-2</v>
      </c>
      <c r="E231" s="115">
        <v>18520</v>
      </c>
      <c r="F231" s="116">
        <f t="shared" si="69"/>
        <v>-0.54898570489248222</v>
      </c>
      <c r="G231" s="115">
        <v>295</v>
      </c>
      <c r="H231" s="116">
        <f t="shared" si="70"/>
        <v>-0.98407127429805619</v>
      </c>
      <c r="I231" s="115">
        <v>27402</v>
      </c>
      <c r="J231" s="116">
        <f t="shared" si="71"/>
        <v>91.888135593220341</v>
      </c>
      <c r="K231" s="115">
        <v>32644</v>
      </c>
      <c r="L231" s="116">
        <f t="shared" si="72"/>
        <v>0.19129990511641481</v>
      </c>
      <c r="M231" s="115">
        <v>30472</v>
      </c>
      <c r="N231" s="116">
        <f t="shared" si="73"/>
        <v>-6.6535963729935088E-2</v>
      </c>
      <c r="O231" s="116">
        <f t="shared" ref="O231:O240" si="75">IFERROR(M231/C231-1,"-")</f>
        <v>-0.25792075591164798</v>
      </c>
    </row>
    <row r="232" spans="2:16" x14ac:dyDescent="0.25">
      <c r="B232" s="114" t="s">
        <v>77</v>
      </c>
      <c r="C232" s="115">
        <v>19975</v>
      </c>
      <c r="D232" s="116">
        <v>6.1201721298411504E-2</v>
      </c>
      <c r="E232" s="115">
        <v>0</v>
      </c>
      <c r="F232" s="116">
        <f t="shared" si="69"/>
        <v>-1</v>
      </c>
      <c r="G232" s="115">
        <v>107</v>
      </c>
      <c r="H232" s="116" t="str">
        <f t="shared" si="70"/>
        <v>-</v>
      </c>
      <c r="I232" s="115">
        <v>14540</v>
      </c>
      <c r="J232" s="116">
        <f t="shared" si="71"/>
        <v>134.88785046728972</v>
      </c>
      <c r="K232" s="115">
        <v>16479</v>
      </c>
      <c r="L232" s="116">
        <f t="shared" si="72"/>
        <v>0.13335625859697386</v>
      </c>
      <c r="M232" s="115">
        <v>12896</v>
      </c>
      <c r="N232" s="116">
        <f t="shared" si="73"/>
        <v>-0.21742824200497601</v>
      </c>
      <c r="O232" s="116">
        <f t="shared" si="75"/>
        <v>-0.35439299123904877</v>
      </c>
    </row>
    <row r="233" spans="2:16" x14ac:dyDescent="0.25">
      <c r="B233" s="114" t="s">
        <v>79</v>
      </c>
      <c r="C233" s="115">
        <v>5286</v>
      </c>
      <c r="D233" s="116">
        <v>-0.13852672750977835</v>
      </c>
      <c r="E233" s="115">
        <v>0</v>
      </c>
      <c r="F233" s="116">
        <f t="shared" si="69"/>
        <v>-1</v>
      </c>
      <c r="G233" s="115">
        <v>33</v>
      </c>
      <c r="H233" s="116" t="str">
        <f t="shared" si="70"/>
        <v>-</v>
      </c>
      <c r="I233" s="115">
        <v>3257</v>
      </c>
      <c r="J233" s="116">
        <f t="shared" si="71"/>
        <v>97.696969696969703</v>
      </c>
      <c r="K233" s="115">
        <v>3226</v>
      </c>
      <c r="L233" s="116">
        <f t="shared" si="72"/>
        <v>-9.517961314092771E-3</v>
      </c>
      <c r="M233" s="115">
        <v>4569</v>
      </c>
      <c r="N233" s="116">
        <f t="shared" si="73"/>
        <v>0.4163050216986981</v>
      </c>
      <c r="O233" s="116">
        <f t="shared" si="75"/>
        <v>-0.13564131668558455</v>
      </c>
    </row>
    <row r="234" spans="2:16" x14ac:dyDescent="0.25">
      <c r="B234" s="114" t="s">
        <v>81</v>
      </c>
      <c r="C234" s="115">
        <v>3174</v>
      </c>
      <c r="D234" s="116">
        <v>-0.12993421052631582</v>
      </c>
      <c r="E234" s="115">
        <v>0</v>
      </c>
      <c r="F234" s="116">
        <f t="shared" si="69"/>
        <v>-1</v>
      </c>
      <c r="G234" s="115">
        <v>420</v>
      </c>
      <c r="H234" s="116" t="str">
        <f t="shared" si="70"/>
        <v>-</v>
      </c>
      <c r="I234" s="115">
        <v>2257</v>
      </c>
      <c r="J234" s="116">
        <f t="shared" si="71"/>
        <v>4.3738095238095234</v>
      </c>
      <c r="K234" s="115">
        <v>4389</v>
      </c>
      <c r="L234" s="116">
        <f t="shared" si="72"/>
        <v>0.94461674789543637</v>
      </c>
      <c r="M234" s="115">
        <v>3883</v>
      </c>
      <c r="N234" s="116">
        <f t="shared" si="73"/>
        <v>-0.11528822055137844</v>
      </c>
      <c r="O234" s="116">
        <f t="shared" si="75"/>
        <v>0.2233774417139256</v>
      </c>
    </row>
    <row r="235" spans="2:16" x14ac:dyDescent="0.25">
      <c r="B235" s="114" t="s">
        <v>83</v>
      </c>
      <c r="C235" s="115">
        <v>5152</v>
      </c>
      <c r="D235" s="116">
        <v>-0.23219076005961248</v>
      </c>
      <c r="E235" s="115">
        <v>0</v>
      </c>
      <c r="F235" s="116">
        <f t="shared" si="69"/>
        <v>-1</v>
      </c>
      <c r="G235" s="115">
        <v>6238</v>
      </c>
      <c r="H235" s="116" t="str">
        <f t="shared" si="70"/>
        <v>-</v>
      </c>
      <c r="I235" s="115">
        <v>7344</v>
      </c>
      <c r="J235" s="116">
        <f t="shared" si="71"/>
        <v>0.17730041680025654</v>
      </c>
      <c r="K235" s="115">
        <v>3899</v>
      </c>
      <c r="L235" s="116">
        <f t="shared" si="72"/>
        <v>-0.46909041394335516</v>
      </c>
      <c r="M235" s="115">
        <v>4602</v>
      </c>
      <c r="N235" s="116">
        <f t="shared" si="73"/>
        <v>0.1803026417030007</v>
      </c>
      <c r="O235" s="116">
        <f t="shared" si="75"/>
        <v>-0.10675465838509313</v>
      </c>
    </row>
    <row r="236" spans="2:16" x14ac:dyDescent="0.25">
      <c r="B236" s="114" t="s">
        <v>85</v>
      </c>
      <c r="C236" s="115">
        <v>4214</v>
      </c>
      <c r="D236" s="116">
        <v>-0.14488636363636365</v>
      </c>
      <c r="E236" s="115">
        <v>98</v>
      </c>
      <c r="F236" s="116">
        <f t="shared" si="69"/>
        <v>-0.97674418604651159</v>
      </c>
      <c r="G236" s="115">
        <v>5358</v>
      </c>
      <c r="H236" s="116">
        <f t="shared" si="70"/>
        <v>53.673469387755105</v>
      </c>
      <c r="I236" s="115">
        <v>6474</v>
      </c>
      <c r="J236" s="116">
        <f t="shared" si="71"/>
        <v>0.20828667413213875</v>
      </c>
      <c r="K236" s="115">
        <v>3011</v>
      </c>
      <c r="L236" s="116">
        <f t="shared" si="72"/>
        <v>-0.53490886623416745</v>
      </c>
      <c r="M236" s="115"/>
      <c r="N236" s="116"/>
      <c r="O236" s="116"/>
    </row>
    <row r="237" spans="2:16" x14ac:dyDescent="0.25">
      <c r="B237" s="114" t="s">
        <v>87</v>
      </c>
      <c r="C237" s="115">
        <v>5452</v>
      </c>
      <c r="D237" s="116">
        <v>0.45038574088853411</v>
      </c>
      <c r="E237" s="115">
        <v>22</v>
      </c>
      <c r="F237" s="116">
        <f t="shared" si="69"/>
        <v>-0.99596478356566398</v>
      </c>
      <c r="G237" s="115">
        <v>4435</v>
      </c>
      <c r="H237" s="116">
        <f t="shared" si="70"/>
        <v>200.59090909090909</v>
      </c>
      <c r="I237" s="115">
        <v>4878</v>
      </c>
      <c r="J237" s="116">
        <f t="shared" si="71"/>
        <v>9.9887260428410451E-2</v>
      </c>
      <c r="K237" s="115">
        <v>3511</v>
      </c>
      <c r="L237" s="116">
        <f t="shared" si="72"/>
        <v>-0.28023780237802376</v>
      </c>
      <c r="M237" s="115"/>
      <c r="N237" s="116"/>
      <c r="O237" s="116"/>
    </row>
    <row r="238" spans="2:16" x14ac:dyDescent="0.25">
      <c r="B238" s="114" t="s">
        <v>89</v>
      </c>
      <c r="C238" s="115">
        <v>13615</v>
      </c>
      <c r="D238" s="116">
        <v>-0.18914894884164135</v>
      </c>
      <c r="E238" s="115">
        <v>144</v>
      </c>
      <c r="F238" s="116">
        <f t="shared" si="69"/>
        <v>-0.98942343004039657</v>
      </c>
      <c r="G238" s="115">
        <v>16294</v>
      </c>
      <c r="H238" s="116">
        <f t="shared" si="70"/>
        <v>112.15277777777777</v>
      </c>
      <c r="I238" s="115">
        <v>14250</v>
      </c>
      <c r="J238" s="116">
        <f t="shared" si="71"/>
        <v>-0.12544494906100401</v>
      </c>
      <c r="K238" s="115">
        <v>13071</v>
      </c>
      <c r="L238" s="116">
        <f t="shared" si="72"/>
        <v>-8.2736842105263109E-2</v>
      </c>
      <c r="M238" s="115"/>
      <c r="N238" s="116"/>
      <c r="O238" s="116"/>
    </row>
    <row r="239" spans="2:16" x14ac:dyDescent="0.25">
      <c r="B239" s="114" t="s">
        <v>91</v>
      </c>
      <c r="C239" s="115">
        <v>24911</v>
      </c>
      <c r="D239" s="116">
        <v>-0.14197637171494504</v>
      </c>
      <c r="E239" s="115">
        <v>219</v>
      </c>
      <c r="F239" s="116">
        <f t="shared" si="69"/>
        <v>-0.9912087029826181</v>
      </c>
      <c r="G239" s="115">
        <v>25333</v>
      </c>
      <c r="H239" s="116">
        <f t="shared" si="70"/>
        <v>114.67579908675799</v>
      </c>
      <c r="I239" s="115">
        <v>25858</v>
      </c>
      <c r="J239" s="116">
        <f t="shared" si="71"/>
        <v>2.0723956894169726E-2</v>
      </c>
      <c r="K239" s="115">
        <v>23720</v>
      </c>
      <c r="L239" s="116">
        <f t="shared" si="72"/>
        <v>-8.2682342021811461E-2</v>
      </c>
      <c r="M239" s="115"/>
      <c r="N239" s="116"/>
      <c r="O239" s="116"/>
    </row>
    <row r="240" spans="2:16" x14ac:dyDescent="0.25">
      <c r="B240" s="114" t="s">
        <v>93</v>
      </c>
      <c r="C240" s="115">
        <v>32438</v>
      </c>
      <c r="D240" s="116">
        <v>-8.2635746606334881E-2</v>
      </c>
      <c r="E240" s="115">
        <v>305</v>
      </c>
      <c r="F240" s="116">
        <f t="shared" si="69"/>
        <v>-0.99059744743818978</v>
      </c>
      <c r="G240" s="115">
        <v>22805</v>
      </c>
      <c r="H240" s="116">
        <f t="shared" si="70"/>
        <v>73.770491803278688</v>
      </c>
      <c r="I240" s="115">
        <v>22903</v>
      </c>
      <c r="J240" s="116">
        <f t="shared" si="71"/>
        <v>4.2973032229773889E-3</v>
      </c>
      <c r="K240" s="115">
        <v>21949</v>
      </c>
      <c r="L240" s="116">
        <f t="shared" si="72"/>
        <v>-4.1653931799327637E-2</v>
      </c>
      <c r="M240" s="115"/>
      <c r="N240" s="116"/>
      <c r="O240" s="116"/>
    </row>
    <row r="241" spans="2:16" ht="15.75" x14ac:dyDescent="0.25">
      <c r="B241" s="117" t="s">
        <v>30</v>
      </c>
      <c r="C241" s="118">
        <v>227686</v>
      </c>
      <c r="D241" s="119">
        <v>-6.5731109333005078E-2</v>
      </c>
      <c r="E241" s="118">
        <v>86739</v>
      </c>
      <c r="F241" s="119">
        <f t="shared" si="69"/>
        <v>-0.61904113559902674</v>
      </c>
      <c r="G241" s="118">
        <v>81833</v>
      </c>
      <c r="H241" s="119">
        <f t="shared" si="70"/>
        <v>-5.6560486055868719E-2</v>
      </c>
      <c r="I241" s="118">
        <v>185692</v>
      </c>
      <c r="J241" s="119">
        <f t="shared" si="71"/>
        <v>1.2691579191768603</v>
      </c>
      <c r="K241" s="118">
        <v>188339</v>
      </c>
      <c r="L241" s="119">
        <f t="shared" si="72"/>
        <v>1.4254787497576693E-2</v>
      </c>
      <c r="M241" s="118">
        <v>117585</v>
      </c>
      <c r="N241" s="119">
        <v>-4.4622472110954936E-2</v>
      </c>
      <c r="O241" s="119">
        <v>-0.20040664780763795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61938</v>
      </c>
      <c r="D255" s="116">
        <v>-9.9869205057404487E-2</v>
      </c>
      <c r="E255" s="115">
        <v>62996</v>
      </c>
      <c r="F255" s="116">
        <f t="shared" ref="F255:J267" si="76">IFERROR(E255/C255-1,"-")</f>
        <v>1.7081597726759101E-2</v>
      </c>
      <c r="G255" s="115">
        <v>4585</v>
      </c>
      <c r="H255" s="116">
        <f t="shared" si="76"/>
        <v>-0.92721760111753126</v>
      </c>
      <c r="I255" s="115">
        <v>32167</v>
      </c>
      <c r="J255" s="116">
        <f t="shared" si="76"/>
        <v>6.0157033805888771</v>
      </c>
      <c r="K255" s="115">
        <v>36246</v>
      </c>
      <c r="L255" s="116">
        <f t="shared" ref="L255:L267" si="77">IFERROR(K255/I255-1,"-")</f>
        <v>0.12680697609351199</v>
      </c>
      <c r="M255" s="115">
        <v>42817</v>
      </c>
      <c r="N255" s="116">
        <f t="shared" ref="N255:N263" si="78">IFERROR(M255/K255-1,"-")</f>
        <v>0.1812889698173592</v>
      </c>
      <c r="O255" s="116">
        <f t="shared" ref="O255" si="79">M255/C255-1</f>
        <v>-0.30871193774419581</v>
      </c>
    </row>
    <row r="256" spans="2:16" x14ac:dyDescent="0.25">
      <c r="B256" s="114" t="s">
        <v>73</v>
      </c>
      <c r="C256" s="115">
        <v>53954</v>
      </c>
      <c r="D256" s="116">
        <v>-0.17482603043511513</v>
      </c>
      <c r="E256" s="115">
        <v>54402</v>
      </c>
      <c r="F256" s="116">
        <f t="shared" si="76"/>
        <v>8.303369537012939E-3</v>
      </c>
      <c r="G256" s="115">
        <v>2795</v>
      </c>
      <c r="H256" s="116">
        <f t="shared" si="76"/>
        <v>-0.94862321238189773</v>
      </c>
      <c r="I256" s="115">
        <v>21001</v>
      </c>
      <c r="J256" s="116">
        <f t="shared" si="76"/>
        <v>6.5137745974955275</v>
      </c>
      <c r="K256" s="115">
        <v>33395</v>
      </c>
      <c r="L256" s="116">
        <f t="shared" si="77"/>
        <v>0.59016237322032294</v>
      </c>
      <c r="M256" s="115">
        <v>37402</v>
      </c>
      <c r="N256" s="116">
        <f t="shared" si="78"/>
        <v>0.11998802215900595</v>
      </c>
      <c r="O256" s="116">
        <f>IFERROR(M256/C256-1,"-")</f>
        <v>-0.30677984950142712</v>
      </c>
    </row>
    <row r="257" spans="2:15" x14ac:dyDescent="0.25">
      <c r="B257" s="114" t="s">
        <v>75</v>
      </c>
      <c r="C257" s="115">
        <v>65265</v>
      </c>
      <c r="D257" s="116">
        <v>-0.11049174071853018</v>
      </c>
      <c r="E257" s="115">
        <v>21399</v>
      </c>
      <c r="F257" s="116">
        <f t="shared" si="76"/>
        <v>-0.67212135141346818</v>
      </c>
      <c r="G257" s="115">
        <v>5401</v>
      </c>
      <c r="H257" s="116">
        <f t="shared" si="76"/>
        <v>-0.7476050282723492</v>
      </c>
      <c r="I257" s="115">
        <v>28576</v>
      </c>
      <c r="J257" s="116">
        <f t="shared" si="76"/>
        <v>4.2908720607294946</v>
      </c>
      <c r="K257" s="115">
        <v>32444</v>
      </c>
      <c r="L257" s="116">
        <f t="shared" si="77"/>
        <v>0.13535834266517366</v>
      </c>
      <c r="M257" s="115">
        <v>37795</v>
      </c>
      <c r="N257" s="116">
        <f t="shared" si="78"/>
        <v>0.16493034151152752</v>
      </c>
      <c r="O257" s="116">
        <f t="shared" ref="O257:O266" si="80">IFERROR(M257/C257-1,"-")</f>
        <v>-0.42089941009729559</v>
      </c>
    </row>
    <row r="258" spans="2:15" x14ac:dyDescent="0.25">
      <c r="B258" s="114" t="s">
        <v>77</v>
      </c>
      <c r="C258" s="115">
        <v>27968</v>
      </c>
      <c r="D258" s="116">
        <v>-0.17274017983909129</v>
      </c>
      <c r="E258" s="115">
        <v>0</v>
      </c>
      <c r="F258" s="116">
        <f t="shared" si="76"/>
        <v>-1</v>
      </c>
      <c r="G258" s="115">
        <v>1101</v>
      </c>
      <c r="H258" s="116" t="str">
        <f t="shared" si="76"/>
        <v>-</v>
      </c>
      <c r="I258" s="115">
        <v>14762</v>
      </c>
      <c r="J258" s="116">
        <f t="shared" si="76"/>
        <v>12.407811080835604</v>
      </c>
      <c r="K258" s="115">
        <v>16826</v>
      </c>
      <c r="L258" s="116">
        <f t="shared" si="77"/>
        <v>0.13981845278417548</v>
      </c>
      <c r="M258" s="115">
        <v>16401</v>
      </c>
      <c r="N258" s="116">
        <f t="shared" si="78"/>
        <v>-2.5258528467847374E-2</v>
      </c>
      <c r="O258" s="116">
        <f t="shared" si="80"/>
        <v>-0.4135798054919908</v>
      </c>
    </row>
    <row r="259" spans="2:15" x14ac:dyDescent="0.25">
      <c r="B259" s="114" t="s">
        <v>79</v>
      </c>
      <c r="C259" s="115">
        <v>3416</v>
      </c>
      <c r="D259" s="116">
        <v>5.8582308142951511E-4</v>
      </c>
      <c r="E259" s="115">
        <v>0</v>
      </c>
      <c r="F259" s="116">
        <f t="shared" si="76"/>
        <v>-1</v>
      </c>
      <c r="G259" s="115">
        <v>194</v>
      </c>
      <c r="H259" s="116" t="str">
        <f t="shared" si="76"/>
        <v>-</v>
      </c>
      <c r="I259" s="115">
        <v>724</v>
      </c>
      <c r="J259" s="116">
        <f t="shared" si="76"/>
        <v>2.731958762886598</v>
      </c>
      <c r="K259" s="115">
        <v>2087</v>
      </c>
      <c r="L259" s="116">
        <f t="shared" si="77"/>
        <v>1.882596685082873</v>
      </c>
      <c r="M259" s="115">
        <v>973</v>
      </c>
      <c r="N259" s="116">
        <f t="shared" si="78"/>
        <v>-0.53378054623862004</v>
      </c>
      <c r="O259" s="116">
        <f t="shared" si="80"/>
        <v>-0.7151639344262295</v>
      </c>
    </row>
    <row r="260" spans="2:15" x14ac:dyDescent="0.25">
      <c r="B260" s="114" t="s">
        <v>81</v>
      </c>
      <c r="C260" s="115">
        <v>3124</v>
      </c>
      <c r="D260" s="116">
        <v>0.13106444605358436</v>
      </c>
      <c r="E260" s="115">
        <v>0</v>
      </c>
      <c r="F260" s="116">
        <f t="shared" si="76"/>
        <v>-1</v>
      </c>
      <c r="G260" s="115">
        <v>78</v>
      </c>
      <c r="H260" s="116" t="str">
        <f t="shared" si="76"/>
        <v>-</v>
      </c>
      <c r="I260" s="115">
        <v>1267</v>
      </c>
      <c r="J260" s="116">
        <f t="shared" si="76"/>
        <v>15.243589743589745</v>
      </c>
      <c r="K260" s="115">
        <v>2269</v>
      </c>
      <c r="L260" s="116">
        <f t="shared" si="77"/>
        <v>0.79084451460142069</v>
      </c>
      <c r="M260" s="115">
        <v>1043</v>
      </c>
      <c r="N260" s="116">
        <f t="shared" si="78"/>
        <v>-0.54032613486117231</v>
      </c>
      <c r="O260" s="116">
        <f t="shared" si="80"/>
        <v>-0.66613316261203592</v>
      </c>
    </row>
    <row r="261" spans="2:15" x14ac:dyDescent="0.25">
      <c r="B261" s="114" t="s">
        <v>83</v>
      </c>
      <c r="C261" s="115">
        <v>4427</v>
      </c>
      <c r="D261" s="116">
        <v>0.14927310488058154</v>
      </c>
      <c r="E261" s="115">
        <v>0</v>
      </c>
      <c r="F261" s="116">
        <f t="shared" si="76"/>
        <v>-1</v>
      </c>
      <c r="G261" s="115">
        <v>473</v>
      </c>
      <c r="H261" s="116" t="str">
        <f t="shared" si="76"/>
        <v>-</v>
      </c>
      <c r="I261" s="115">
        <v>1278</v>
      </c>
      <c r="J261" s="116">
        <f t="shared" si="76"/>
        <v>1.7019027484143763</v>
      </c>
      <c r="K261" s="115">
        <v>2935</v>
      </c>
      <c r="L261" s="116">
        <f t="shared" si="77"/>
        <v>1.2965571205007826</v>
      </c>
      <c r="M261" s="115">
        <v>781</v>
      </c>
      <c r="N261" s="116">
        <f t="shared" si="78"/>
        <v>-0.73390119250425889</v>
      </c>
      <c r="O261" s="116">
        <f t="shared" si="80"/>
        <v>-0.82358256155409981</v>
      </c>
    </row>
    <row r="262" spans="2:15" x14ac:dyDescent="0.25">
      <c r="B262" s="114" t="s">
        <v>85</v>
      </c>
      <c r="C262" s="115">
        <v>2562</v>
      </c>
      <c r="D262" s="116">
        <v>2.6031237484982039E-2</v>
      </c>
      <c r="E262" s="115">
        <v>121</v>
      </c>
      <c r="F262" s="116">
        <f t="shared" si="76"/>
        <v>-0.95277127244340365</v>
      </c>
      <c r="G262" s="115">
        <v>620</v>
      </c>
      <c r="H262" s="116">
        <f t="shared" si="76"/>
        <v>4.1239669421487601</v>
      </c>
      <c r="I262" s="115">
        <v>989</v>
      </c>
      <c r="J262" s="116">
        <f t="shared" si="76"/>
        <v>0.59516129032258069</v>
      </c>
      <c r="K262" s="115">
        <v>2710</v>
      </c>
      <c r="L262" s="116">
        <f t="shared" si="77"/>
        <v>1.7401415571284127</v>
      </c>
      <c r="M262" s="115"/>
      <c r="N262" s="116"/>
      <c r="O262" s="116"/>
    </row>
    <row r="263" spans="2:15" x14ac:dyDescent="0.25">
      <c r="B263" s="114" t="s">
        <v>87</v>
      </c>
      <c r="C263" s="115">
        <v>3446</v>
      </c>
      <c r="D263" s="116">
        <v>-0.14193227091633465</v>
      </c>
      <c r="E263" s="115">
        <v>200</v>
      </c>
      <c r="F263" s="116">
        <f t="shared" si="76"/>
        <v>-0.94196169471851421</v>
      </c>
      <c r="G263" s="115">
        <v>834</v>
      </c>
      <c r="H263" s="116">
        <f t="shared" si="76"/>
        <v>3.17</v>
      </c>
      <c r="I263" s="115">
        <v>881</v>
      </c>
      <c r="J263" s="116">
        <f t="shared" si="76"/>
        <v>5.6354916067146377E-2</v>
      </c>
      <c r="K263" s="115">
        <v>2697</v>
      </c>
      <c r="L263" s="116">
        <f t="shared" si="77"/>
        <v>2.0612939841089672</v>
      </c>
      <c r="M263" s="115"/>
      <c r="N263" s="116"/>
      <c r="O263" s="116"/>
    </row>
    <row r="264" spans="2:15" x14ac:dyDescent="0.25">
      <c r="B264" s="114" t="s">
        <v>89</v>
      </c>
      <c r="C264" s="115">
        <v>24352</v>
      </c>
      <c r="D264" s="116">
        <v>-0.2568359375</v>
      </c>
      <c r="E264" s="115">
        <v>2086</v>
      </c>
      <c r="F264" s="116">
        <f t="shared" si="76"/>
        <v>-0.91433968462549275</v>
      </c>
      <c r="G264" s="115">
        <v>7257</v>
      </c>
      <c r="H264" s="116">
        <f t="shared" si="76"/>
        <v>2.4789069990412274</v>
      </c>
      <c r="I264" s="115">
        <v>12144</v>
      </c>
      <c r="J264" s="116">
        <f t="shared" si="76"/>
        <v>0.673418768085986</v>
      </c>
      <c r="K264" s="115">
        <v>13940</v>
      </c>
      <c r="L264" s="116">
        <f t="shared" si="77"/>
        <v>0.14789196310935449</v>
      </c>
      <c r="M264" s="115"/>
      <c r="N264" s="116"/>
      <c r="O264" s="116"/>
    </row>
    <row r="265" spans="2:15" x14ac:dyDescent="0.25">
      <c r="B265" s="114" t="s">
        <v>91</v>
      </c>
      <c r="C265" s="115">
        <v>56528</v>
      </c>
      <c r="D265" s="116">
        <v>-8.1756306752651886E-2</v>
      </c>
      <c r="E265" s="115">
        <v>4827</v>
      </c>
      <c r="F265" s="116">
        <f t="shared" si="76"/>
        <v>-0.91460868949900931</v>
      </c>
      <c r="G265" s="115">
        <v>33433</v>
      </c>
      <c r="H265" s="116">
        <f t="shared" si="76"/>
        <v>5.9262481872798842</v>
      </c>
      <c r="I265" s="115">
        <v>39258</v>
      </c>
      <c r="J265" s="116">
        <f t="shared" si="76"/>
        <v>0.17422905512517572</v>
      </c>
      <c r="K265" s="115">
        <v>40654</v>
      </c>
      <c r="L265" s="116">
        <f t="shared" si="77"/>
        <v>3.5559631157980442E-2</v>
      </c>
      <c r="M265" s="115"/>
      <c r="N265" s="116"/>
      <c r="O265" s="116"/>
    </row>
    <row r="266" spans="2:15" x14ac:dyDescent="0.25">
      <c r="B266" s="114" t="s">
        <v>93</v>
      </c>
      <c r="C266" s="115">
        <v>59689</v>
      </c>
      <c r="D266" s="116">
        <v>-0.10059519324945376</v>
      </c>
      <c r="E266" s="115">
        <v>3934</v>
      </c>
      <c r="F266" s="116">
        <f t="shared" si="76"/>
        <v>-0.93409170869004343</v>
      </c>
      <c r="G266" s="115">
        <v>31477</v>
      </c>
      <c r="H266" s="116">
        <f t="shared" si="76"/>
        <v>7.0012709710218601</v>
      </c>
      <c r="I266" s="115">
        <v>35181</v>
      </c>
      <c r="J266" s="116">
        <f t="shared" si="76"/>
        <v>0.11767322171744454</v>
      </c>
      <c r="K266" s="115">
        <v>38319</v>
      </c>
      <c r="L266" s="116">
        <f t="shared" si="77"/>
        <v>8.9195872772235063E-2</v>
      </c>
      <c r="M266" s="115"/>
      <c r="N266" s="116"/>
      <c r="O266" s="116"/>
    </row>
    <row r="267" spans="2:15" ht="15.75" x14ac:dyDescent="0.25">
      <c r="B267" s="117" t="s">
        <v>30</v>
      </c>
      <c r="C267" s="118">
        <v>366669</v>
      </c>
      <c r="D267" s="119">
        <v>-0.12407969231504268</v>
      </c>
      <c r="E267" s="118">
        <v>150036</v>
      </c>
      <c r="F267" s="119">
        <f t="shared" si="76"/>
        <v>-0.59081351300491725</v>
      </c>
      <c r="G267" s="118">
        <v>88248</v>
      </c>
      <c r="H267" s="119">
        <f t="shared" si="76"/>
        <v>-0.41182116292089899</v>
      </c>
      <c r="I267" s="118">
        <v>188228</v>
      </c>
      <c r="J267" s="119">
        <f t="shared" si="76"/>
        <v>1.1329435227993834</v>
      </c>
      <c r="K267" s="118">
        <v>224522</v>
      </c>
      <c r="L267" s="119">
        <f t="shared" si="77"/>
        <v>0.19281934674968659</v>
      </c>
      <c r="M267" s="118">
        <v>137212</v>
      </c>
      <c r="N267" s="119">
        <v>8.7241089681621586E-2</v>
      </c>
      <c r="O267" s="119">
        <v>-0.37656979808443747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BE2EF-0B3C-479D-90AC-2B5DCF22F04D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L21" si="0">IFERROR(E9/C9-1,"-")</f>
        <v>2.0976097801655547E-2</v>
      </c>
      <c r="G9" s="115">
        <v>51667</v>
      </c>
      <c r="H9" s="116">
        <f t="shared" si="0"/>
        <v>-0.94220266820593024</v>
      </c>
      <c r="I9" s="115">
        <v>576461</v>
      </c>
      <c r="J9" s="116">
        <f t="shared" si="0"/>
        <v>10.157237695240676</v>
      </c>
      <c r="K9" s="115">
        <v>810733</v>
      </c>
      <c r="L9" s="116">
        <f t="shared" si="0"/>
        <v>0.40639696354133248</v>
      </c>
      <c r="M9" s="115">
        <v>836960</v>
      </c>
      <c r="N9" s="116">
        <f t="shared" ref="N9:N17" si="1">IFERROR(M9/K9-1,"-")</f>
        <v>3.2349737829840297E-2</v>
      </c>
      <c r="O9" s="116">
        <f t="shared" ref="O9" si="2">IFERROR(M9/C9-1,"-")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0"/>
        <v>-0.93527016926585771</v>
      </c>
      <c r="I10" s="115">
        <v>608977</v>
      </c>
      <c r="J10" s="116">
        <f t="shared" si="0"/>
        <v>10.305196131212059</v>
      </c>
      <c r="K10" s="115">
        <v>773844</v>
      </c>
      <c r="L10" s="116">
        <f t="shared" si="0"/>
        <v>0.27072779431735516</v>
      </c>
      <c r="M10" s="115">
        <v>824761</v>
      </c>
      <c r="N10" s="116">
        <f t="shared" si="1"/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0"/>
        <v>-0.80753744226804391</v>
      </c>
      <c r="I11" s="115">
        <v>747881</v>
      </c>
      <c r="J11" s="116">
        <f t="shared" si="0"/>
        <v>9.1798222331114658</v>
      </c>
      <c r="K11" s="115">
        <v>818402</v>
      </c>
      <c r="L11" s="116">
        <f t="shared" si="0"/>
        <v>9.4294413148615863E-2</v>
      </c>
      <c r="M11" s="115">
        <v>866668</v>
      </c>
      <c r="N11" s="116">
        <f t="shared" si="1"/>
        <v>5.8975906705995396E-2</v>
      </c>
      <c r="O11" s="116">
        <f t="shared" ref="O11:O20" si="3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 t="shared" si="0"/>
        <v>-1</v>
      </c>
      <c r="G12" s="115">
        <v>71140</v>
      </c>
      <c r="H12" s="116" t="str">
        <f t="shared" si="0"/>
        <v>-</v>
      </c>
      <c r="I12" s="115">
        <v>725227</v>
      </c>
      <c r="J12" s="116">
        <f t="shared" si="0"/>
        <v>9.1943632274388527</v>
      </c>
      <c r="K12" s="115">
        <v>745949</v>
      </c>
      <c r="L12" s="116">
        <f t="shared" si="0"/>
        <v>2.8573122622296276E-2</v>
      </c>
      <c r="M12" s="115">
        <v>789795</v>
      </c>
      <c r="N12" s="116">
        <f t="shared" si="1"/>
        <v>5.8778817318610344E-2</v>
      </c>
      <c r="O12" s="116">
        <f t="shared" si="3"/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0"/>
        <v>-</v>
      </c>
      <c r="I13" s="115">
        <v>653261</v>
      </c>
      <c r="J13" s="116">
        <f t="shared" si="0"/>
        <v>8.1642023455473876</v>
      </c>
      <c r="K13" s="115">
        <v>671021</v>
      </c>
      <c r="L13" s="116">
        <f t="shared" si="0"/>
        <v>2.7186683423623847E-2</v>
      </c>
      <c r="M13" s="115">
        <v>746827</v>
      </c>
      <c r="N13" s="116">
        <f t="shared" si="1"/>
        <v>0.11297112907047624</v>
      </c>
      <c r="O13" s="116">
        <f t="shared" si="3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0"/>
        <v>-</v>
      </c>
      <c r="I14" s="115">
        <v>672943</v>
      </c>
      <c r="J14" s="116">
        <f t="shared" si="0"/>
        <v>4.9082432681586319</v>
      </c>
      <c r="K14" s="115">
        <v>758024</v>
      </c>
      <c r="L14" s="116">
        <f t="shared" si="0"/>
        <v>0.12643121334199181</v>
      </c>
      <c r="M14" s="115">
        <v>787690</v>
      </c>
      <c r="N14" s="116">
        <f t="shared" si="1"/>
        <v>3.9135964032801063E-2</v>
      </c>
      <c r="O14" s="116">
        <f t="shared" si="3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0"/>
        <v>-</v>
      </c>
      <c r="I15" s="115">
        <v>858220</v>
      </c>
      <c r="J15" s="116">
        <f t="shared" si="0"/>
        <v>2.3746736292428197</v>
      </c>
      <c r="K15" s="115">
        <v>871300</v>
      </c>
      <c r="L15" s="116">
        <f t="shared" si="0"/>
        <v>1.5240847335182162E-2</v>
      </c>
      <c r="M15" s="115">
        <v>895588</v>
      </c>
      <c r="N15" s="116">
        <f t="shared" si="1"/>
        <v>2.7875588201538015E-2</v>
      </c>
      <c r="O15" s="116">
        <f t="shared" si="3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0"/>
        <v>1.0228555289982793</v>
      </c>
      <c r="I16" s="115">
        <v>895466</v>
      </c>
      <c r="J16" s="116">
        <f t="shared" si="0"/>
        <v>1.3152296443382663</v>
      </c>
      <c r="K16" s="115">
        <v>947197</v>
      </c>
      <c r="L16" s="116">
        <f t="shared" si="0"/>
        <v>5.7769920912686734E-2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0"/>
        <v>2.99724926741658</v>
      </c>
      <c r="I17" s="115">
        <v>748642</v>
      </c>
      <c r="J17" s="116">
        <f t="shared" si="0"/>
        <v>0.77038751953914808</v>
      </c>
      <c r="K17" s="115">
        <v>799868</v>
      </c>
      <c r="L17" s="116">
        <f t="shared" si="0"/>
        <v>6.8425228613943734E-2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0"/>
        <v>5.1729454244925668</v>
      </c>
      <c r="I18" s="115">
        <v>801936</v>
      </c>
      <c r="J18" s="116">
        <f t="shared" si="0"/>
        <v>0.27816490599478483</v>
      </c>
      <c r="K18" s="115">
        <v>863416</v>
      </c>
      <c r="L18" s="116">
        <f t="shared" si="0"/>
        <v>7.6664471977813786E-2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0"/>
        <v>4.9662920334010385</v>
      </c>
      <c r="I19" s="115">
        <v>785918</v>
      </c>
      <c r="J19" s="116">
        <f t="shared" si="0"/>
        <v>0.18913447397248673</v>
      </c>
      <c r="K19" s="115">
        <v>847777</v>
      </c>
      <c r="L19" s="116">
        <f t="shared" si="0"/>
        <v>7.8709229207118314E-2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0"/>
        <v>3.9015307848443843</v>
      </c>
      <c r="I20" s="115">
        <v>790311</v>
      </c>
      <c r="J20" s="116">
        <f t="shared" si="0"/>
        <v>0.36364671637129731</v>
      </c>
      <c r="K20" s="115">
        <v>831777</v>
      </c>
      <c r="L20" s="116">
        <f t="shared" si="0"/>
        <v>5.2467952489589464E-2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0"/>
        <v>0.17797190075705638</v>
      </c>
      <c r="I21" s="118">
        <v>8865243</v>
      </c>
      <c r="J21" s="119">
        <f t="shared" si="0"/>
        <v>1.6328531267577859</v>
      </c>
      <c r="K21" s="118">
        <v>9739308</v>
      </c>
      <c r="L21" s="119">
        <f t="shared" si="0"/>
        <v>9.8594590131370285E-2</v>
      </c>
      <c r="M21" s="118">
        <v>5748289</v>
      </c>
      <c r="N21" s="119">
        <v>5.4872640809150219E-2</v>
      </c>
      <c r="O21" s="119">
        <v>-1.0596992421154638E-2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455150</v>
      </c>
      <c r="D31" s="116">
        <v>2.5131660385586674E-3</v>
      </c>
      <c r="E31" s="115">
        <v>501178</v>
      </c>
      <c r="F31" s="116">
        <f t="shared" ref="F31:J43" si="4">IFERROR(E31/C31-1,"-")</f>
        <v>0.10112710095572885</v>
      </c>
      <c r="G31" s="115">
        <v>14580</v>
      </c>
      <c r="H31" s="116">
        <f t="shared" si="4"/>
        <v>-0.97090853948098277</v>
      </c>
      <c r="I31" s="115">
        <v>303205</v>
      </c>
      <c r="J31" s="116">
        <f t="shared" si="4"/>
        <v>19.795953360768177</v>
      </c>
      <c r="K31" s="115">
        <v>488351</v>
      </c>
      <c r="L31" s="116">
        <f t="shared" ref="L31:L43" si="5">IFERROR(K31/I31-1,"-")</f>
        <v>0.6106297719364786</v>
      </c>
      <c r="M31" s="115">
        <v>464379</v>
      </c>
      <c r="N31" s="116">
        <f t="shared" ref="N31:N39" si="6">IFERROR(M31/K31-1,"-")</f>
        <v>-4.9087643928240166E-2</v>
      </c>
      <c r="O31" s="116">
        <f t="shared" ref="O31" si="7">IFERROR(M31/C31-1,"-")</f>
        <v>2.027683181368789E-2</v>
      </c>
    </row>
    <row r="32" spans="1:16" x14ac:dyDescent="0.25">
      <c r="B32" s="114" t="s">
        <v>73</v>
      </c>
      <c r="C32" s="115">
        <v>414221</v>
      </c>
      <c r="D32" s="116">
        <v>-2.2547289133882042E-2</v>
      </c>
      <c r="E32" s="115">
        <v>463416</v>
      </c>
      <c r="F32" s="116">
        <f t="shared" si="4"/>
        <v>0.11876510365239801</v>
      </c>
      <c r="G32" s="115">
        <v>16940</v>
      </c>
      <c r="H32" s="116">
        <f t="shared" si="4"/>
        <v>-0.9634453708978542</v>
      </c>
      <c r="I32" s="115">
        <v>330152</v>
      </c>
      <c r="J32" s="116">
        <f t="shared" si="4"/>
        <v>18.489492325855963</v>
      </c>
      <c r="K32" s="115">
        <v>443471</v>
      </c>
      <c r="L32" s="116">
        <f t="shared" si="5"/>
        <v>0.34323281397659255</v>
      </c>
      <c r="M32" s="115">
        <v>463066</v>
      </c>
      <c r="N32" s="116">
        <f t="shared" si="6"/>
        <v>4.4185527351281229E-2</v>
      </c>
      <c r="O32" s="116">
        <f>IFERROR(M32/C32-1,"-")</f>
        <v>0.11792014407767826</v>
      </c>
    </row>
    <row r="33" spans="2:16" x14ac:dyDescent="0.25">
      <c r="B33" s="114" t="s">
        <v>75</v>
      </c>
      <c r="C33" s="115">
        <v>447071</v>
      </c>
      <c r="D33" s="116">
        <v>-1.2464823265902925E-2</v>
      </c>
      <c r="E33" s="115">
        <v>215134</v>
      </c>
      <c r="F33" s="116">
        <f t="shared" si="4"/>
        <v>-0.51879231710399465</v>
      </c>
      <c r="G33" s="115">
        <v>21891</v>
      </c>
      <c r="H33" s="116">
        <f t="shared" si="4"/>
        <v>-0.89824481485957586</v>
      </c>
      <c r="I33" s="115">
        <v>426904</v>
      </c>
      <c r="J33" s="116">
        <f t="shared" si="4"/>
        <v>18.501347585765838</v>
      </c>
      <c r="K33" s="115">
        <v>469427</v>
      </c>
      <c r="L33" s="116">
        <f t="shared" si="5"/>
        <v>9.9607874369881833E-2</v>
      </c>
      <c r="M33" s="115">
        <v>495607</v>
      </c>
      <c r="N33" s="116">
        <f t="shared" si="6"/>
        <v>5.5770119741727742E-2</v>
      </c>
      <c r="O33" s="116">
        <f t="shared" ref="O33:O42" si="8">IFERROR(M33/C33-1,"-")</f>
        <v>0.10856441146931917</v>
      </c>
    </row>
    <row r="34" spans="2:16" x14ac:dyDescent="0.25">
      <c r="B34" s="114" t="s">
        <v>77</v>
      </c>
      <c r="C34" s="115">
        <v>419899</v>
      </c>
      <c r="D34" s="116">
        <v>-2.2905315981684993E-3</v>
      </c>
      <c r="E34" s="115">
        <v>0</v>
      </c>
      <c r="F34" s="116">
        <f t="shared" si="4"/>
        <v>-1</v>
      </c>
      <c r="G34" s="115">
        <v>21218</v>
      </c>
      <c r="H34" s="116" t="str">
        <f t="shared" si="4"/>
        <v>-</v>
      </c>
      <c r="I34" s="115">
        <v>425285</v>
      </c>
      <c r="J34" s="116">
        <f t="shared" si="4"/>
        <v>19.043595060797436</v>
      </c>
      <c r="K34" s="115">
        <v>444527</v>
      </c>
      <c r="L34" s="116">
        <f t="shared" si="5"/>
        <v>4.5244953384201203E-2</v>
      </c>
      <c r="M34" s="115">
        <v>447408</v>
      </c>
      <c r="N34" s="116">
        <f t="shared" si="6"/>
        <v>6.4810461456783486E-3</v>
      </c>
      <c r="O34" s="116">
        <f t="shared" si="8"/>
        <v>6.5513373454092472E-2</v>
      </c>
    </row>
    <row r="35" spans="2:16" x14ac:dyDescent="0.25">
      <c r="B35" s="114" t="s">
        <v>79</v>
      </c>
      <c r="C35" s="115">
        <v>407540</v>
      </c>
      <c r="D35" s="116">
        <v>-8.4353794460921838E-3</v>
      </c>
      <c r="E35" s="115">
        <v>0</v>
      </c>
      <c r="F35" s="116">
        <f t="shared" si="4"/>
        <v>-1</v>
      </c>
      <c r="G35" s="115">
        <v>21400</v>
      </c>
      <c r="H35" s="116" t="str">
        <f t="shared" si="4"/>
        <v>-</v>
      </c>
      <c r="I35" s="115">
        <v>388948</v>
      </c>
      <c r="J35" s="116">
        <f t="shared" si="4"/>
        <v>17.175140186915886</v>
      </c>
      <c r="K35" s="115">
        <v>422412</v>
      </c>
      <c r="L35" s="116">
        <f t="shared" si="5"/>
        <v>8.6037208058660886E-2</v>
      </c>
      <c r="M35" s="115">
        <v>435777</v>
      </c>
      <c r="N35" s="116">
        <f t="shared" si="6"/>
        <v>3.1639726144143676E-2</v>
      </c>
      <c r="O35" s="116">
        <f t="shared" si="8"/>
        <v>6.9286450409775657E-2</v>
      </c>
    </row>
    <row r="36" spans="2:16" x14ac:dyDescent="0.25">
      <c r="B36" s="114" t="s">
        <v>81</v>
      </c>
      <c r="C36" s="115">
        <v>455997</v>
      </c>
      <c r="D36" s="116">
        <v>4.729149345668171E-2</v>
      </c>
      <c r="E36" s="115">
        <v>0</v>
      </c>
      <c r="F36" s="116">
        <f t="shared" si="4"/>
        <v>-1</v>
      </c>
      <c r="G36" s="115">
        <v>44736</v>
      </c>
      <c r="H36" s="116" t="str">
        <f t="shared" si="4"/>
        <v>-</v>
      </c>
      <c r="I36" s="115">
        <v>408804</v>
      </c>
      <c r="J36" s="116">
        <f t="shared" si="4"/>
        <v>8.1381437768240339</v>
      </c>
      <c r="K36" s="115">
        <v>454213</v>
      </c>
      <c r="L36" s="116">
        <f t="shared" si="5"/>
        <v>0.11107768025753173</v>
      </c>
      <c r="M36" s="115">
        <v>465333</v>
      </c>
      <c r="N36" s="116">
        <f t="shared" si="6"/>
        <v>2.4481906066096792E-2</v>
      </c>
      <c r="O36" s="116">
        <f t="shared" si="8"/>
        <v>2.0473818906703301E-2</v>
      </c>
    </row>
    <row r="37" spans="2:16" x14ac:dyDescent="0.25">
      <c r="B37" s="114" t="s">
        <v>83</v>
      </c>
      <c r="C37" s="115">
        <v>502865</v>
      </c>
      <c r="D37" s="116">
        <v>8.4522746584885011E-2</v>
      </c>
      <c r="E37" s="115">
        <v>0</v>
      </c>
      <c r="F37" s="116">
        <f t="shared" si="4"/>
        <v>-1</v>
      </c>
      <c r="G37" s="115">
        <v>113386</v>
      </c>
      <c r="H37" s="116" t="str">
        <f t="shared" si="4"/>
        <v>-</v>
      </c>
      <c r="I37" s="115">
        <v>491736</v>
      </c>
      <c r="J37" s="116">
        <f t="shared" si="4"/>
        <v>3.3368317076182246</v>
      </c>
      <c r="K37" s="115">
        <v>510638</v>
      </c>
      <c r="L37" s="116">
        <f t="shared" si="5"/>
        <v>3.8439325166349514E-2</v>
      </c>
      <c r="M37" s="115">
        <v>531003</v>
      </c>
      <c r="N37" s="116">
        <f t="shared" si="6"/>
        <v>3.9881481597531021E-2</v>
      </c>
      <c r="O37" s="116">
        <f t="shared" si="8"/>
        <v>5.5955375697254839E-2</v>
      </c>
    </row>
    <row r="38" spans="2:16" x14ac:dyDescent="0.25">
      <c r="B38" s="114" t="s">
        <v>85</v>
      </c>
      <c r="C38" s="115">
        <v>487856</v>
      </c>
      <c r="D38" s="116">
        <v>-3.7558148251902734E-2</v>
      </c>
      <c r="E38" s="115">
        <v>96004</v>
      </c>
      <c r="F38" s="116">
        <f t="shared" si="4"/>
        <v>-0.80321242333803422</v>
      </c>
      <c r="G38" s="115">
        <v>197818</v>
      </c>
      <c r="H38" s="116">
        <f t="shared" si="4"/>
        <v>1.0605183117370109</v>
      </c>
      <c r="I38" s="115">
        <v>530698</v>
      </c>
      <c r="J38" s="116">
        <f t="shared" si="4"/>
        <v>1.6827588995945768</v>
      </c>
      <c r="K38" s="115">
        <v>569851</v>
      </c>
      <c r="L38" s="116">
        <f t="shared" si="5"/>
        <v>7.3776422748907944E-2</v>
      </c>
      <c r="M38" s="115"/>
      <c r="N38" s="116"/>
      <c r="O38" s="116"/>
    </row>
    <row r="39" spans="2:16" x14ac:dyDescent="0.25">
      <c r="B39" s="114" t="s">
        <v>87</v>
      </c>
      <c r="C39" s="115">
        <v>448598</v>
      </c>
      <c r="D39" s="116">
        <v>4.3479272212995301E-2</v>
      </c>
      <c r="E39" s="115">
        <v>60570</v>
      </c>
      <c r="F39" s="116">
        <f t="shared" si="4"/>
        <v>-0.86497933561897289</v>
      </c>
      <c r="G39" s="115">
        <v>241203</v>
      </c>
      <c r="H39" s="116">
        <f t="shared" si="4"/>
        <v>2.9822189202575533</v>
      </c>
      <c r="I39" s="115">
        <v>466212</v>
      </c>
      <c r="J39" s="116">
        <f t="shared" si="4"/>
        <v>0.93286153157299045</v>
      </c>
      <c r="K39" s="115">
        <v>491257</v>
      </c>
      <c r="L39" s="116">
        <f t="shared" si="5"/>
        <v>5.3720195962351891E-2</v>
      </c>
      <c r="M39" s="115"/>
      <c r="N39" s="116"/>
      <c r="O39" s="116"/>
    </row>
    <row r="40" spans="2:16" x14ac:dyDescent="0.25">
      <c r="B40" s="114" t="s">
        <v>89</v>
      </c>
      <c r="C40" s="115">
        <v>477219</v>
      </c>
      <c r="D40" s="116">
        <v>-4.6989188106917323E-3</v>
      </c>
      <c r="E40" s="115">
        <v>51321</v>
      </c>
      <c r="F40" s="116">
        <f t="shared" si="4"/>
        <v>-0.89245817957792961</v>
      </c>
      <c r="G40" s="115">
        <v>379310</v>
      </c>
      <c r="H40" s="116">
        <f t="shared" si="4"/>
        <v>6.3909315874593249</v>
      </c>
      <c r="I40" s="115">
        <v>492206</v>
      </c>
      <c r="J40" s="116">
        <f t="shared" si="4"/>
        <v>0.29763517966834518</v>
      </c>
      <c r="K40" s="115">
        <v>505474</v>
      </c>
      <c r="L40" s="116">
        <f t="shared" si="5"/>
        <v>2.6956193138645279E-2</v>
      </c>
      <c r="M40" s="115"/>
      <c r="N40" s="116"/>
      <c r="O40" s="116"/>
    </row>
    <row r="41" spans="2:16" x14ac:dyDescent="0.25">
      <c r="B41" s="114" t="s">
        <v>91</v>
      </c>
      <c r="C41" s="115">
        <v>469816</v>
      </c>
      <c r="D41" s="116">
        <v>0.12076833710647406</v>
      </c>
      <c r="E41" s="115">
        <v>52157</v>
      </c>
      <c r="F41" s="116">
        <f t="shared" si="4"/>
        <v>-0.88898419806903128</v>
      </c>
      <c r="G41" s="115">
        <v>382750</v>
      </c>
      <c r="H41" s="116">
        <f t="shared" si="4"/>
        <v>6.3384205379910652</v>
      </c>
      <c r="I41" s="115">
        <v>471403</v>
      </c>
      <c r="J41" s="116">
        <f t="shared" si="4"/>
        <v>0.23162116263879806</v>
      </c>
      <c r="K41" s="115">
        <v>495470</v>
      </c>
      <c r="L41" s="116">
        <f t="shared" si="5"/>
        <v>5.105398141293116E-2</v>
      </c>
      <c r="M41" s="115"/>
      <c r="N41" s="116"/>
      <c r="O41" s="116"/>
    </row>
    <row r="42" spans="2:16" x14ac:dyDescent="0.25">
      <c r="B42" s="114" t="s">
        <v>93</v>
      </c>
      <c r="C42" s="115">
        <v>485402</v>
      </c>
      <c r="D42" s="116">
        <v>0.13828699534744104</v>
      </c>
      <c r="E42" s="115">
        <v>56375</v>
      </c>
      <c r="F42" s="116">
        <f t="shared" si="4"/>
        <v>-0.88385915179583108</v>
      </c>
      <c r="G42" s="115">
        <v>322714</v>
      </c>
      <c r="H42" s="116">
        <f t="shared" si="4"/>
        <v>4.7244168514412417</v>
      </c>
      <c r="I42" s="115">
        <v>481522</v>
      </c>
      <c r="J42" s="116">
        <f t="shared" si="4"/>
        <v>0.49210136529558679</v>
      </c>
      <c r="K42" s="115">
        <v>480103</v>
      </c>
      <c r="L42" s="116">
        <f t="shared" si="5"/>
        <v>-2.9469058526920833E-3</v>
      </c>
      <c r="M42" s="115"/>
      <c r="N42" s="116"/>
      <c r="O42" s="116"/>
    </row>
    <row r="43" spans="2:16" ht="15.75" x14ac:dyDescent="0.25">
      <c r="B43" s="117" t="s">
        <v>30</v>
      </c>
      <c r="C43" s="118">
        <v>5471634</v>
      </c>
      <c r="D43" s="119">
        <v>2.785655031874712E-2</v>
      </c>
      <c r="E43" s="118">
        <v>1557028</v>
      </c>
      <c r="F43" s="119">
        <f t="shared" si="4"/>
        <v>-0.715436376044158</v>
      </c>
      <c r="G43" s="118">
        <v>1777946</v>
      </c>
      <c r="H43" s="119">
        <f t="shared" si="4"/>
        <v>0.14188441055652179</v>
      </c>
      <c r="I43" s="118">
        <v>5217075</v>
      </c>
      <c r="J43" s="119">
        <f t="shared" si="4"/>
        <v>1.9343270268050885</v>
      </c>
      <c r="K43" s="118">
        <v>5775194</v>
      </c>
      <c r="L43" s="119">
        <f t="shared" si="5"/>
        <v>0.10697929395302919</v>
      </c>
      <c r="M43" s="118">
        <v>3302573</v>
      </c>
      <c r="N43" s="119">
        <v>2.1507318655914709E-2</v>
      </c>
      <c r="O43" s="119">
        <v>6.4404302902302923E-2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337641</v>
      </c>
      <c r="D53" s="116">
        <v>4.0339055119565925E-2</v>
      </c>
      <c r="E53" s="115">
        <v>370908</v>
      </c>
      <c r="F53" s="116">
        <f t="shared" ref="F53:J65" si="9">IFERROR(E53/C53-1,"-")</f>
        <v>9.8527726194389986E-2</v>
      </c>
      <c r="G53" s="115">
        <v>11298</v>
      </c>
      <c r="H53" s="116">
        <f t="shared" si="9"/>
        <v>-0.96953961629298913</v>
      </c>
      <c r="I53" s="115">
        <v>234995</v>
      </c>
      <c r="J53" s="116">
        <f t="shared" si="9"/>
        <v>19.799699061780846</v>
      </c>
      <c r="K53" s="115">
        <v>371455</v>
      </c>
      <c r="L53" s="116">
        <f t="shared" ref="L53:L65" si="10">IFERROR(K53/I53-1,"-")</f>
        <v>0.58069320623843068</v>
      </c>
      <c r="M53" s="115">
        <v>375590</v>
      </c>
      <c r="N53" s="116">
        <f t="shared" ref="N53:N61" si="11">IFERROR(M53/K53-1,"-")</f>
        <v>1.1131900230175962E-2</v>
      </c>
      <c r="O53" s="116">
        <f t="shared" ref="O53" si="12">IFERROR(M53/C53-1,"-")</f>
        <v>0.11239452554636431</v>
      </c>
    </row>
    <row r="54" spans="1:16" x14ac:dyDescent="0.25">
      <c r="A54" s="1">
        <v>2</v>
      </c>
      <c r="B54" s="114" t="s">
        <v>73</v>
      </c>
      <c r="C54" s="115">
        <v>299499</v>
      </c>
      <c r="D54" s="116">
        <v>-1.1247713812205795E-2</v>
      </c>
      <c r="E54" s="115">
        <v>336790</v>
      </c>
      <c r="F54" s="116">
        <f t="shared" si="9"/>
        <v>0.12451126714947303</v>
      </c>
      <c r="G54" s="115">
        <v>14719</v>
      </c>
      <c r="H54" s="116">
        <f t="shared" si="9"/>
        <v>-0.95629620831972451</v>
      </c>
      <c r="I54" s="115">
        <v>256339</v>
      </c>
      <c r="J54" s="116">
        <f t="shared" si="9"/>
        <v>16.415517358516205</v>
      </c>
      <c r="K54" s="115">
        <v>333022</v>
      </c>
      <c r="L54" s="116">
        <f t="shared" si="10"/>
        <v>0.29914683290486432</v>
      </c>
      <c r="M54" s="115">
        <v>353865</v>
      </c>
      <c r="N54" s="116">
        <f t="shared" si="11"/>
        <v>6.2587456684543463E-2</v>
      </c>
      <c r="O54" s="116">
        <f>IFERROR(M54/C54-1,"-")</f>
        <v>0.18152314364989541</v>
      </c>
    </row>
    <row r="55" spans="1:16" x14ac:dyDescent="0.25">
      <c r="A55" s="1">
        <v>3</v>
      </c>
      <c r="B55" s="114" t="s">
        <v>75</v>
      </c>
      <c r="C55" s="115">
        <v>327336</v>
      </c>
      <c r="D55" s="116">
        <v>1.4753066709653817E-2</v>
      </c>
      <c r="E55" s="115">
        <v>153036</v>
      </c>
      <c r="F55" s="116">
        <f t="shared" si="9"/>
        <v>-0.53248038712515577</v>
      </c>
      <c r="G55" s="115">
        <v>19759</v>
      </c>
      <c r="H55" s="116">
        <f t="shared" si="9"/>
        <v>-0.87088658877649705</v>
      </c>
      <c r="I55" s="115">
        <v>322615</v>
      </c>
      <c r="J55" s="116">
        <f t="shared" si="9"/>
        <v>15.327496330785969</v>
      </c>
      <c r="K55" s="115">
        <v>346043</v>
      </c>
      <c r="L55" s="116">
        <f t="shared" si="10"/>
        <v>7.2619066069463667E-2</v>
      </c>
      <c r="M55" s="115">
        <v>376224</v>
      </c>
      <c r="N55" s="116">
        <f t="shared" si="11"/>
        <v>8.7217484532269074E-2</v>
      </c>
      <c r="O55" s="116">
        <f t="shared" ref="O55:O64" si="13">IFERROR(M55/C55-1,"-")</f>
        <v>0.1493511254490798</v>
      </c>
    </row>
    <row r="56" spans="1:16" x14ac:dyDescent="0.25">
      <c r="A56" s="1">
        <v>4</v>
      </c>
      <c r="B56" s="114" t="s">
        <v>77</v>
      </c>
      <c r="C56" s="115">
        <v>319614</v>
      </c>
      <c r="D56" s="116">
        <v>3.6664396224579177E-2</v>
      </c>
      <c r="E56" s="115">
        <v>0</v>
      </c>
      <c r="F56" s="116">
        <f t="shared" si="9"/>
        <v>-1</v>
      </c>
      <c r="G56" s="115">
        <v>15140</v>
      </c>
      <c r="H56" s="116" t="str">
        <f t="shared" si="9"/>
        <v>-</v>
      </c>
      <c r="I56" s="115">
        <v>326468</v>
      </c>
      <c r="J56" s="116">
        <f t="shared" si="9"/>
        <v>20.563276089828271</v>
      </c>
      <c r="K56" s="115">
        <v>331335</v>
      </c>
      <c r="L56" s="116">
        <f t="shared" si="10"/>
        <v>1.4908046117843021E-2</v>
      </c>
      <c r="M56" s="115">
        <v>344040</v>
      </c>
      <c r="N56" s="116">
        <f t="shared" si="11"/>
        <v>3.8344877540857469E-2</v>
      </c>
      <c r="O56" s="116">
        <f t="shared" si="13"/>
        <v>7.6423435769396919E-2</v>
      </c>
    </row>
    <row r="57" spans="1:16" x14ac:dyDescent="0.25">
      <c r="A57" s="1">
        <v>5</v>
      </c>
      <c r="B57" s="114" t="s">
        <v>79</v>
      </c>
      <c r="C57" s="115">
        <v>312505</v>
      </c>
      <c r="D57" s="116">
        <v>2.0234601233403149E-2</v>
      </c>
      <c r="E57" s="115">
        <v>0</v>
      </c>
      <c r="F57" s="116">
        <f t="shared" si="9"/>
        <v>-1</v>
      </c>
      <c r="G57" s="115">
        <v>19434</v>
      </c>
      <c r="H57" s="116" t="str">
        <f t="shared" si="9"/>
        <v>-</v>
      </c>
      <c r="I57" s="115">
        <v>316077</v>
      </c>
      <c r="J57" s="116">
        <f t="shared" si="9"/>
        <v>15.264124729854892</v>
      </c>
      <c r="K57" s="115">
        <v>340704</v>
      </c>
      <c r="L57" s="116">
        <f t="shared" si="10"/>
        <v>7.7914558794217825E-2</v>
      </c>
      <c r="M57" s="115">
        <v>344685</v>
      </c>
      <c r="N57" s="116">
        <f t="shared" si="11"/>
        <v>1.1684629473091013E-2</v>
      </c>
      <c r="O57" s="116">
        <f t="shared" si="13"/>
        <v>0.10297435241036146</v>
      </c>
    </row>
    <row r="58" spans="1:16" x14ac:dyDescent="0.25">
      <c r="A58" s="1">
        <v>6</v>
      </c>
      <c r="B58" s="114" t="s">
        <v>81</v>
      </c>
      <c r="C58" s="115">
        <v>340693</v>
      </c>
      <c r="D58" s="116">
        <v>7.6316753860540265E-2</v>
      </c>
      <c r="E58" s="115">
        <v>0</v>
      </c>
      <c r="F58" s="116">
        <f t="shared" si="9"/>
        <v>-1</v>
      </c>
      <c r="G58" s="115">
        <v>38047</v>
      </c>
      <c r="H58" s="116" t="str">
        <f t="shared" si="9"/>
        <v>-</v>
      </c>
      <c r="I58" s="115">
        <v>318832</v>
      </c>
      <c r="J58" s="116">
        <f t="shared" si="9"/>
        <v>7.3799511130969595</v>
      </c>
      <c r="K58" s="115">
        <v>354121</v>
      </c>
      <c r="L58" s="116">
        <f t="shared" si="10"/>
        <v>0.11068211471872336</v>
      </c>
      <c r="M58" s="115">
        <v>354898</v>
      </c>
      <c r="N58" s="116">
        <f t="shared" si="11"/>
        <v>2.1941652711925386E-3</v>
      </c>
      <c r="O58" s="116">
        <f t="shared" si="13"/>
        <v>4.1694428708544118E-2</v>
      </c>
    </row>
    <row r="59" spans="1:16" x14ac:dyDescent="0.25">
      <c r="A59" s="1">
        <v>7</v>
      </c>
      <c r="B59" s="114" t="s">
        <v>83</v>
      </c>
      <c r="C59" s="115">
        <v>377431</v>
      </c>
      <c r="D59" s="116">
        <v>0.14385855383785451</v>
      </c>
      <c r="E59" s="115">
        <v>0</v>
      </c>
      <c r="F59" s="116">
        <f t="shared" si="9"/>
        <v>-1</v>
      </c>
      <c r="G59" s="115">
        <v>101654</v>
      </c>
      <c r="H59" s="116" t="str">
        <f t="shared" si="9"/>
        <v>-</v>
      </c>
      <c r="I59" s="115">
        <v>380812</v>
      </c>
      <c r="J59" s="116">
        <f t="shared" si="9"/>
        <v>2.7461585377850355</v>
      </c>
      <c r="K59" s="115">
        <v>398818</v>
      </c>
      <c r="L59" s="116">
        <f t="shared" si="10"/>
        <v>4.7283173849563598E-2</v>
      </c>
      <c r="M59" s="115">
        <v>405625</v>
      </c>
      <c r="N59" s="116">
        <f t="shared" si="11"/>
        <v>1.7067935750141761E-2</v>
      </c>
      <c r="O59" s="116">
        <f t="shared" si="13"/>
        <v>7.4699746443720905E-2</v>
      </c>
    </row>
    <row r="60" spans="1:16" x14ac:dyDescent="0.25">
      <c r="A60" s="1">
        <v>8</v>
      </c>
      <c r="B60" s="114" t="s">
        <v>85</v>
      </c>
      <c r="C60" s="115">
        <v>381986</v>
      </c>
      <c r="D60" s="116">
        <v>5.080064590846689E-2</v>
      </c>
      <c r="E60" s="115">
        <v>69690</v>
      </c>
      <c r="F60" s="116">
        <f t="shared" si="9"/>
        <v>-0.81755875869796268</v>
      </c>
      <c r="G60" s="115">
        <v>163462</v>
      </c>
      <c r="H60" s="116">
        <f t="shared" si="9"/>
        <v>1.3455589037164586</v>
      </c>
      <c r="I60" s="115">
        <v>408951</v>
      </c>
      <c r="J60" s="116">
        <f t="shared" si="9"/>
        <v>1.5018108184165126</v>
      </c>
      <c r="K60" s="115">
        <v>415100</v>
      </c>
      <c r="L60" s="116">
        <f t="shared" si="10"/>
        <v>1.5036031211563161E-2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352404</v>
      </c>
      <c r="D61" s="116">
        <v>0.12893553223388299</v>
      </c>
      <c r="E61" s="115">
        <v>47226</v>
      </c>
      <c r="F61" s="116">
        <f t="shared" si="9"/>
        <v>-0.86598903531174454</v>
      </c>
      <c r="G61" s="115">
        <v>196992</v>
      </c>
      <c r="H61" s="116">
        <f t="shared" si="9"/>
        <v>3.1712615931901915</v>
      </c>
      <c r="I61" s="115">
        <v>364342</v>
      </c>
      <c r="J61" s="116">
        <f t="shared" si="9"/>
        <v>0.84952688434048085</v>
      </c>
      <c r="K61" s="115">
        <v>384126</v>
      </c>
      <c r="L61" s="116">
        <f t="shared" si="10"/>
        <v>5.4300629628206476E-2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371892</v>
      </c>
      <c r="D62" s="116">
        <v>5.2537436779884983E-2</v>
      </c>
      <c r="E62" s="115">
        <v>43327</v>
      </c>
      <c r="F62" s="116">
        <f t="shared" si="9"/>
        <v>-0.88349574607681802</v>
      </c>
      <c r="G62" s="115">
        <v>303261</v>
      </c>
      <c r="H62" s="116">
        <f t="shared" si="9"/>
        <v>5.9993537517021718</v>
      </c>
      <c r="I62" s="115">
        <v>388751</v>
      </c>
      <c r="J62" s="116">
        <f t="shared" si="9"/>
        <v>0.28190238771223464</v>
      </c>
      <c r="K62" s="115">
        <v>392254</v>
      </c>
      <c r="L62" s="116">
        <f t="shared" si="10"/>
        <v>9.0109092966963455E-3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350126</v>
      </c>
      <c r="D63" s="116">
        <v>0.15841400713326226</v>
      </c>
      <c r="E63" s="115">
        <v>39419</v>
      </c>
      <c r="F63" s="116">
        <f t="shared" si="9"/>
        <v>-0.88741481638038877</v>
      </c>
      <c r="G63" s="115">
        <v>295608</v>
      </c>
      <c r="H63" s="116">
        <f t="shared" si="9"/>
        <v>6.4991247875390039</v>
      </c>
      <c r="I63" s="115">
        <v>371295</v>
      </c>
      <c r="J63" s="116">
        <f t="shared" si="9"/>
        <v>0.25603840220832996</v>
      </c>
      <c r="K63" s="115">
        <v>361460</v>
      </c>
      <c r="L63" s="116">
        <f t="shared" si="10"/>
        <v>-2.6488371779851638E-2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359173</v>
      </c>
      <c r="D64" s="116">
        <v>0.12734069465979503</v>
      </c>
      <c r="E64" s="115">
        <v>43129</v>
      </c>
      <c r="F64" s="116">
        <f t="shared" si="9"/>
        <v>-0.87992137493631206</v>
      </c>
      <c r="G64" s="115">
        <v>256762</v>
      </c>
      <c r="H64" s="116">
        <f t="shared" si="9"/>
        <v>4.9533492545618953</v>
      </c>
      <c r="I64" s="115">
        <v>375961</v>
      </c>
      <c r="J64" s="116">
        <f t="shared" si="9"/>
        <v>0.46423925658781284</v>
      </c>
      <c r="K64" s="115">
        <v>362997</v>
      </c>
      <c r="L64" s="116">
        <f t="shared" si="10"/>
        <v>-3.448230002580055E-2</v>
      </c>
      <c r="M64" s="115"/>
      <c r="N64" s="116"/>
      <c r="O64" s="116"/>
    </row>
    <row r="65" spans="1:16" ht="15.75" x14ac:dyDescent="0.25">
      <c r="B65" s="117" t="s">
        <v>30</v>
      </c>
      <c r="C65" s="118">
        <v>4130300</v>
      </c>
      <c r="D65" s="119">
        <v>6.9748769748769757E-2</v>
      </c>
      <c r="E65" s="118">
        <v>1144929</v>
      </c>
      <c r="F65" s="119">
        <f t="shared" si="9"/>
        <v>-0.72279761760646921</v>
      </c>
      <c r="G65" s="118">
        <v>1436136</v>
      </c>
      <c r="H65" s="119">
        <f t="shared" si="9"/>
        <v>0.25434502925508928</v>
      </c>
      <c r="I65" s="118">
        <v>4065438</v>
      </c>
      <c r="J65" s="119">
        <f t="shared" si="9"/>
        <v>1.8308168585704974</v>
      </c>
      <c r="K65" s="118">
        <v>4391435</v>
      </c>
      <c r="L65" s="119">
        <f t="shared" si="10"/>
        <v>8.0187423839694461E-2</v>
      </c>
      <c r="M65" s="118">
        <v>2554927</v>
      </c>
      <c r="N65" s="119">
        <v>3.2086069146491036E-2</v>
      </c>
      <c r="O65" s="119">
        <v>0.1037741514196755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117509</v>
      </c>
      <c r="D75" s="116">
        <v>-9.2314228333075898E-2</v>
      </c>
      <c r="E75" s="115">
        <v>130270</v>
      </c>
      <c r="F75" s="116">
        <f t="shared" ref="F75:J87" si="14">IFERROR(E75/C75-1,"-")</f>
        <v>0.10859593733245965</v>
      </c>
      <c r="G75" s="115">
        <v>3282</v>
      </c>
      <c r="H75" s="116">
        <f t="shared" si="14"/>
        <v>-0.97480617179703688</v>
      </c>
      <c r="I75" s="115">
        <v>68210</v>
      </c>
      <c r="J75" s="116">
        <f t="shared" si="14"/>
        <v>19.783059110298598</v>
      </c>
      <c r="K75" s="115">
        <v>116896</v>
      </c>
      <c r="L75" s="116">
        <f t="shared" ref="L75:L87" si="15">IFERROR(K75/I75-1,"-")</f>
        <v>0.71376630992523094</v>
      </c>
      <c r="M75" s="115">
        <v>88789</v>
      </c>
      <c r="N75" s="116">
        <f t="shared" ref="N75:N83" si="16">IFERROR(M75/K75-1,"-")</f>
        <v>-0.24044449767314535</v>
      </c>
      <c r="O75" s="116">
        <f t="shared" ref="O75" si="17">IFERROR(M75/C75-1,"-")</f>
        <v>-0.24440681139316989</v>
      </c>
    </row>
    <row r="76" spans="1:16" x14ac:dyDescent="0.25">
      <c r="A76" s="1">
        <v>2</v>
      </c>
      <c r="B76" s="114" t="s">
        <v>73</v>
      </c>
      <c r="C76" s="115">
        <v>114722</v>
      </c>
      <c r="D76" s="116">
        <v>-5.0864565235376857E-2</v>
      </c>
      <c r="E76" s="115">
        <v>126626</v>
      </c>
      <c r="F76" s="116">
        <f t="shared" si="14"/>
        <v>0.103763881382821</v>
      </c>
      <c r="G76" s="115">
        <v>2221</v>
      </c>
      <c r="H76" s="116">
        <f t="shared" si="14"/>
        <v>-0.98246015826133659</v>
      </c>
      <c r="I76" s="115">
        <v>73813</v>
      </c>
      <c r="J76" s="116">
        <f t="shared" si="14"/>
        <v>32.234128770823951</v>
      </c>
      <c r="K76" s="115">
        <v>110449</v>
      </c>
      <c r="L76" s="116">
        <f t="shared" si="15"/>
        <v>0.49633533388427509</v>
      </c>
      <c r="M76" s="115">
        <v>109201</v>
      </c>
      <c r="N76" s="116">
        <f t="shared" si="16"/>
        <v>-1.1299332723700539E-2</v>
      </c>
      <c r="O76" s="116">
        <f>IFERROR(M76/C76-1,"-")</f>
        <v>-4.812503268771462E-2</v>
      </c>
    </row>
    <row r="77" spans="1:16" x14ac:dyDescent="0.25">
      <c r="A77" s="1">
        <v>3</v>
      </c>
      <c r="B77" s="114" t="s">
        <v>75</v>
      </c>
      <c r="C77" s="115">
        <v>119735</v>
      </c>
      <c r="D77" s="116">
        <v>-7.9931149480931607E-2</v>
      </c>
      <c r="E77" s="115">
        <v>62098</v>
      </c>
      <c r="F77" s="116">
        <f t="shared" si="14"/>
        <v>-0.48137136175721384</v>
      </c>
      <c r="G77" s="115">
        <v>2132</v>
      </c>
      <c r="H77" s="116">
        <f t="shared" si="14"/>
        <v>-0.96566717124545076</v>
      </c>
      <c r="I77" s="115">
        <v>104289</v>
      </c>
      <c r="J77" s="116">
        <f t="shared" si="14"/>
        <v>47.916041275797376</v>
      </c>
      <c r="K77" s="115">
        <v>123384</v>
      </c>
      <c r="L77" s="116">
        <f t="shared" si="15"/>
        <v>0.18309697091735466</v>
      </c>
      <c r="M77" s="115">
        <v>119383</v>
      </c>
      <c r="N77" s="116">
        <f t="shared" si="16"/>
        <v>-3.2427219088374537E-2</v>
      </c>
      <c r="O77" s="116">
        <f t="shared" ref="O77:O86" si="18">IFERROR(M77/C77-1,"-")</f>
        <v>-2.9398254478640862E-3</v>
      </c>
    </row>
    <row r="78" spans="1:16" x14ac:dyDescent="0.25">
      <c r="A78" s="1">
        <v>4</v>
      </c>
      <c r="B78" s="114" t="s">
        <v>77</v>
      </c>
      <c r="C78" s="115">
        <v>100285</v>
      </c>
      <c r="D78" s="116">
        <v>-0.10899753893721176</v>
      </c>
      <c r="E78" s="115">
        <v>0</v>
      </c>
      <c r="F78" s="116">
        <f t="shared" si="14"/>
        <v>-1</v>
      </c>
      <c r="G78" s="115">
        <v>6078</v>
      </c>
      <c r="H78" s="116" t="str">
        <f t="shared" si="14"/>
        <v>-</v>
      </c>
      <c r="I78" s="115">
        <v>98817</v>
      </c>
      <c r="J78" s="116">
        <f t="shared" si="14"/>
        <v>15.258144126357355</v>
      </c>
      <c r="K78" s="115">
        <v>113192</v>
      </c>
      <c r="L78" s="116">
        <f t="shared" si="15"/>
        <v>0.14547092099537529</v>
      </c>
      <c r="M78" s="115">
        <v>103368</v>
      </c>
      <c r="N78" s="116">
        <f t="shared" si="16"/>
        <v>-8.679058590713129E-2</v>
      </c>
      <c r="O78" s="116">
        <f t="shared" si="18"/>
        <v>3.0742384205015627E-2</v>
      </c>
    </row>
    <row r="79" spans="1:16" x14ac:dyDescent="0.25">
      <c r="A79" s="1">
        <v>5</v>
      </c>
      <c r="B79" s="114" t="s">
        <v>79</v>
      </c>
      <c r="C79" s="115">
        <v>95035</v>
      </c>
      <c r="D79" s="116">
        <v>-9.231136580706778E-2</v>
      </c>
      <c r="E79" s="115">
        <v>0</v>
      </c>
      <c r="F79" s="116">
        <f t="shared" si="14"/>
        <v>-1</v>
      </c>
      <c r="G79" s="115">
        <v>1966</v>
      </c>
      <c r="H79" s="116" t="str">
        <f t="shared" si="14"/>
        <v>-</v>
      </c>
      <c r="I79" s="115">
        <v>72871</v>
      </c>
      <c r="J79" s="116">
        <f t="shared" si="14"/>
        <v>36.06561546286877</v>
      </c>
      <c r="K79" s="115">
        <v>81708</v>
      </c>
      <c r="L79" s="116">
        <f t="shared" si="15"/>
        <v>0.12126909195701985</v>
      </c>
      <c r="M79" s="115">
        <v>91092</v>
      </c>
      <c r="N79" s="116">
        <f t="shared" si="16"/>
        <v>0.11484799530033785</v>
      </c>
      <c r="O79" s="116">
        <f t="shared" si="18"/>
        <v>-4.1489977376755971E-2</v>
      </c>
    </row>
    <row r="80" spans="1:16" x14ac:dyDescent="0.25">
      <c r="A80" s="1">
        <v>6</v>
      </c>
      <c r="B80" s="114" t="s">
        <v>81</v>
      </c>
      <c r="C80" s="115">
        <v>115304</v>
      </c>
      <c r="D80" s="116">
        <v>-2.9999158744847265E-2</v>
      </c>
      <c r="E80" s="115">
        <v>0</v>
      </c>
      <c r="F80" s="116">
        <f t="shared" si="14"/>
        <v>-1</v>
      </c>
      <c r="G80" s="115">
        <v>6689</v>
      </c>
      <c r="H80" s="116" t="str">
        <f t="shared" si="14"/>
        <v>-</v>
      </c>
      <c r="I80" s="115">
        <v>89972</v>
      </c>
      <c r="J80" s="116">
        <f t="shared" si="14"/>
        <v>12.450740020929885</v>
      </c>
      <c r="K80" s="115">
        <v>100092</v>
      </c>
      <c r="L80" s="116">
        <f t="shared" si="15"/>
        <v>0.11247943804739258</v>
      </c>
      <c r="M80" s="115">
        <v>110435</v>
      </c>
      <c r="N80" s="116">
        <f t="shared" si="16"/>
        <v>0.10333493186268639</v>
      </c>
      <c r="O80" s="116">
        <f t="shared" si="18"/>
        <v>-4.2227502948726792E-2</v>
      </c>
    </row>
    <row r="81" spans="1:16" x14ac:dyDescent="0.25">
      <c r="A81" s="1">
        <v>7</v>
      </c>
      <c r="B81" s="114" t="s">
        <v>83</v>
      </c>
      <c r="C81" s="115">
        <v>125434</v>
      </c>
      <c r="D81" s="116">
        <v>-6.1902162125778704E-2</v>
      </c>
      <c r="E81" s="115">
        <v>0</v>
      </c>
      <c r="F81" s="116">
        <f t="shared" si="14"/>
        <v>-1</v>
      </c>
      <c r="G81" s="115">
        <v>11732</v>
      </c>
      <c r="H81" s="116" t="str">
        <f t="shared" si="14"/>
        <v>-</v>
      </c>
      <c r="I81" s="115">
        <v>110924</v>
      </c>
      <c r="J81" s="116">
        <f t="shared" si="14"/>
        <v>8.4548244118649851</v>
      </c>
      <c r="K81" s="115">
        <v>111820</v>
      </c>
      <c r="L81" s="116">
        <f t="shared" si="15"/>
        <v>8.077602682918128E-3</v>
      </c>
      <c r="M81" s="115">
        <v>125378</v>
      </c>
      <c r="N81" s="116">
        <f t="shared" si="16"/>
        <v>0.12124843498479709</v>
      </c>
      <c r="O81" s="116">
        <f t="shared" si="18"/>
        <v>-4.4644992585740617E-4</v>
      </c>
    </row>
    <row r="82" spans="1:16" x14ac:dyDescent="0.25">
      <c r="A82" s="1">
        <v>8</v>
      </c>
      <c r="B82" s="114" t="s">
        <v>85</v>
      </c>
      <c r="C82" s="115">
        <v>105870</v>
      </c>
      <c r="D82" s="116">
        <v>-0.26158674803836091</v>
      </c>
      <c r="E82" s="115">
        <v>26314</v>
      </c>
      <c r="F82" s="116">
        <f t="shared" si="14"/>
        <v>-0.75144989137621609</v>
      </c>
      <c r="G82" s="115">
        <v>34356</v>
      </c>
      <c r="H82" s="116">
        <f t="shared" si="14"/>
        <v>0.30561678194117192</v>
      </c>
      <c r="I82" s="115">
        <v>121747</v>
      </c>
      <c r="J82" s="116">
        <f t="shared" si="14"/>
        <v>2.5436896029805567</v>
      </c>
      <c r="K82" s="115">
        <v>154751</v>
      </c>
      <c r="L82" s="116">
        <f t="shared" si="15"/>
        <v>0.27108676189146341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96194</v>
      </c>
      <c r="D83" s="116">
        <v>-0.18306581740976646</v>
      </c>
      <c r="E83" s="115">
        <v>13344</v>
      </c>
      <c r="F83" s="116">
        <f t="shared" si="14"/>
        <v>-0.86128032933446996</v>
      </c>
      <c r="G83" s="115">
        <v>44211</v>
      </c>
      <c r="H83" s="116">
        <f t="shared" si="14"/>
        <v>2.3131744604316546</v>
      </c>
      <c r="I83" s="115">
        <v>101870</v>
      </c>
      <c r="J83" s="116">
        <f t="shared" si="14"/>
        <v>1.3041776933342382</v>
      </c>
      <c r="K83" s="115">
        <v>107131</v>
      </c>
      <c r="L83" s="116">
        <f t="shared" si="15"/>
        <v>5.1644252478649344E-2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105327</v>
      </c>
      <c r="D84" s="116">
        <v>-0.16501906566357227</v>
      </c>
      <c r="E84" s="115">
        <v>7994</v>
      </c>
      <c r="F84" s="116">
        <f t="shared" si="14"/>
        <v>-0.92410303151138828</v>
      </c>
      <c r="G84" s="115">
        <v>76049</v>
      </c>
      <c r="H84" s="116">
        <f t="shared" si="14"/>
        <v>8.513259944958719</v>
      </c>
      <c r="I84" s="115">
        <v>103455</v>
      </c>
      <c r="J84" s="116">
        <f t="shared" si="14"/>
        <v>0.36037291746111055</v>
      </c>
      <c r="K84" s="115">
        <v>113220</v>
      </c>
      <c r="L84" s="116">
        <f t="shared" si="15"/>
        <v>9.4388864723792931E-2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119690</v>
      </c>
      <c r="D85" s="116">
        <v>2.3472572576852313E-2</v>
      </c>
      <c r="E85" s="115">
        <v>12738</v>
      </c>
      <c r="F85" s="116">
        <f t="shared" si="14"/>
        <v>-0.89357506892806415</v>
      </c>
      <c r="G85" s="115">
        <v>87142</v>
      </c>
      <c r="H85" s="116">
        <f t="shared" si="14"/>
        <v>5.8411053540587217</v>
      </c>
      <c r="I85" s="115">
        <v>100108</v>
      </c>
      <c r="J85" s="116">
        <f t="shared" si="14"/>
        <v>0.14879162745863073</v>
      </c>
      <c r="K85" s="115">
        <v>134010</v>
      </c>
      <c r="L85" s="116">
        <f t="shared" si="15"/>
        <v>0.33865425340632127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126229</v>
      </c>
      <c r="D86" s="116">
        <v>0.17062969489010471</v>
      </c>
      <c r="E86" s="115">
        <v>13246</v>
      </c>
      <c r="F86" s="116">
        <f t="shared" si="14"/>
        <v>-0.895063733373472</v>
      </c>
      <c r="G86" s="115">
        <v>65952</v>
      </c>
      <c r="H86" s="116">
        <f t="shared" si="14"/>
        <v>3.9790125320851581</v>
      </c>
      <c r="I86" s="115">
        <v>105561</v>
      </c>
      <c r="J86" s="116">
        <f t="shared" si="14"/>
        <v>0.60057314410480345</v>
      </c>
      <c r="K86" s="115">
        <v>117106</v>
      </c>
      <c r="L86" s="116">
        <f t="shared" si="15"/>
        <v>0.10936804312198634</v>
      </c>
      <c r="M86" s="115"/>
      <c r="N86" s="116"/>
      <c r="O86" s="116"/>
    </row>
    <row r="87" spans="1:16" ht="15.75" x14ac:dyDescent="0.25">
      <c r="B87" s="117" t="s">
        <v>30</v>
      </c>
      <c r="C87" s="118">
        <v>1341334</v>
      </c>
      <c r="D87" s="119">
        <v>-8.2750707083969255E-2</v>
      </c>
      <c r="E87" s="118">
        <v>412099</v>
      </c>
      <c r="F87" s="119">
        <f t="shared" si="14"/>
        <v>-0.69276928788802783</v>
      </c>
      <c r="G87" s="118">
        <v>341810</v>
      </c>
      <c r="H87" s="119">
        <f t="shared" si="14"/>
        <v>-0.17056338404121341</v>
      </c>
      <c r="I87" s="118">
        <v>1151637</v>
      </c>
      <c r="J87" s="119">
        <f t="shared" si="14"/>
        <v>2.3692314443696789</v>
      </c>
      <c r="K87" s="118">
        <v>1383759</v>
      </c>
      <c r="L87" s="119">
        <f t="shared" si="15"/>
        <v>0.20155830352793469</v>
      </c>
      <c r="M87" s="118">
        <v>747646</v>
      </c>
      <c r="N87" s="119">
        <v>-1.3061999284527226E-2</v>
      </c>
      <c r="O87" s="119">
        <v>-5.1239556155650123E-2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420418</v>
      </c>
      <c r="D97" s="116">
        <v>-3.000980561804234E-2</v>
      </c>
      <c r="E97" s="115">
        <v>392756</v>
      </c>
      <c r="F97" s="116">
        <f t="shared" ref="F97:J109" si="19">IFERROR(E97/C97-1,"-")</f>
        <v>-6.579642165654187E-2</v>
      </c>
      <c r="G97" s="115">
        <v>37087</v>
      </c>
      <c r="H97" s="116">
        <f t="shared" si="19"/>
        <v>-0.90557241646212916</v>
      </c>
      <c r="I97" s="115">
        <v>273256</v>
      </c>
      <c r="J97" s="116">
        <f t="shared" si="19"/>
        <v>6.3679726049559147</v>
      </c>
      <c r="K97" s="115">
        <v>322382</v>
      </c>
      <c r="L97" s="116">
        <f t="shared" ref="L97:L109" si="20">IFERROR(K97/I97-1,"-")</f>
        <v>0.17978013291565409</v>
      </c>
      <c r="M97" s="115">
        <v>372581</v>
      </c>
      <c r="N97" s="116">
        <f t="shared" ref="N97:N105" si="21">IFERROR(M97/K97-1,"-")</f>
        <v>0.15571278793481036</v>
      </c>
      <c r="O97" s="116">
        <f t="shared" ref="O97" si="22">IFERROR(M97/C97-1,"-")</f>
        <v>-0.11378437650148188</v>
      </c>
    </row>
    <row r="98" spans="2:15" x14ac:dyDescent="0.25">
      <c r="B98" s="114" t="s">
        <v>73</v>
      </c>
      <c r="C98" s="115">
        <v>389607</v>
      </c>
      <c r="D98" s="116">
        <v>1.4561931174563503E-2</v>
      </c>
      <c r="E98" s="115">
        <v>368766</v>
      </c>
      <c r="F98" s="116">
        <f t="shared" si="19"/>
        <v>-5.3492365383578822E-2</v>
      </c>
      <c r="G98" s="115">
        <v>36927</v>
      </c>
      <c r="H98" s="116">
        <f t="shared" si="19"/>
        <v>-0.89986332796407476</v>
      </c>
      <c r="I98" s="115">
        <v>278825</v>
      </c>
      <c r="J98" s="116">
        <f t="shared" si="19"/>
        <v>6.5507081539253118</v>
      </c>
      <c r="K98" s="115">
        <v>330373</v>
      </c>
      <c r="L98" s="116">
        <f t="shared" si="20"/>
        <v>0.1848758181655159</v>
      </c>
      <c r="M98" s="115">
        <v>361695</v>
      </c>
      <c r="N98" s="116">
        <f t="shared" si="21"/>
        <v>9.4807989757032196E-2</v>
      </c>
      <c r="O98" s="116">
        <f>IFERROR(M98/C98-1,"-")</f>
        <v>-7.1641423280382588E-2</v>
      </c>
    </row>
    <row r="99" spans="2:15" x14ac:dyDescent="0.25">
      <c r="B99" s="114" t="s">
        <v>75</v>
      </c>
      <c r="C99" s="115">
        <v>416143</v>
      </c>
      <c r="D99" s="116">
        <v>-1.7930764311218428E-2</v>
      </c>
      <c r="E99" s="115">
        <v>166587</v>
      </c>
      <c r="F99" s="116">
        <f t="shared" si="19"/>
        <v>-0.59968808798898454</v>
      </c>
      <c r="G99" s="115">
        <v>51576</v>
      </c>
      <c r="H99" s="116">
        <f t="shared" si="19"/>
        <v>-0.69039600929244171</v>
      </c>
      <c r="I99" s="115">
        <v>320977</v>
      </c>
      <c r="J99" s="116">
        <f t="shared" si="19"/>
        <v>5.2233790910501012</v>
      </c>
      <c r="K99" s="115">
        <v>348975</v>
      </c>
      <c r="L99" s="116">
        <f t="shared" si="20"/>
        <v>8.7227433741358329E-2</v>
      </c>
      <c r="M99" s="115">
        <v>371061</v>
      </c>
      <c r="N99" s="116">
        <f t="shared" si="21"/>
        <v>6.3288201160541568E-2</v>
      </c>
      <c r="O99" s="116">
        <f t="shared" ref="O99:O108" si="23">IFERROR(M99/C99-1,"-")</f>
        <v>-0.10833295285514832</v>
      </c>
    </row>
    <row r="100" spans="2:15" x14ac:dyDescent="0.25">
      <c r="B100" s="114" t="s">
        <v>77</v>
      </c>
      <c r="C100" s="115">
        <v>348973</v>
      </c>
      <c r="D100" s="116">
        <v>1.7090778732123058E-2</v>
      </c>
      <c r="E100" s="115">
        <v>0</v>
      </c>
      <c r="F100" s="116">
        <f t="shared" si="19"/>
        <v>-1</v>
      </c>
      <c r="G100" s="115">
        <v>49922</v>
      </c>
      <c r="H100" s="116" t="str">
        <f t="shared" si="19"/>
        <v>-</v>
      </c>
      <c r="I100" s="115">
        <v>299942</v>
      </c>
      <c r="J100" s="116">
        <f t="shared" si="19"/>
        <v>5.0082128119866995</v>
      </c>
      <c r="K100" s="115">
        <v>301422</v>
      </c>
      <c r="L100" s="116">
        <f t="shared" si="20"/>
        <v>4.9342872955437933E-3</v>
      </c>
      <c r="M100" s="115">
        <v>342387</v>
      </c>
      <c r="N100" s="116">
        <f t="shared" si="21"/>
        <v>0.13590580647729755</v>
      </c>
      <c r="O100" s="116">
        <f t="shared" si="23"/>
        <v>-1.887252022362762E-2</v>
      </c>
    </row>
    <row r="101" spans="2:15" x14ac:dyDescent="0.25">
      <c r="B101" s="114" t="s">
        <v>79</v>
      </c>
      <c r="C101" s="115">
        <v>338276</v>
      </c>
      <c r="D101" s="116">
        <v>-9.7458402981631664E-4</v>
      </c>
      <c r="E101" s="115">
        <v>0</v>
      </c>
      <c r="F101" s="116">
        <f t="shared" si="19"/>
        <v>-1</v>
      </c>
      <c r="G101" s="115">
        <v>49884</v>
      </c>
      <c r="H101" s="116" t="str">
        <f t="shared" si="19"/>
        <v>-</v>
      </c>
      <c r="I101" s="115">
        <v>264313</v>
      </c>
      <c r="J101" s="116">
        <f t="shared" si="19"/>
        <v>4.2985526421297413</v>
      </c>
      <c r="K101" s="115">
        <v>248609</v>
      </c>
      <c r="L101" s="116">
        <f t="shared" si="20"/>
        <v>-5.9414406404527997E-2</v>
      </c>
      <c r="M101" s="115">
        <v>311050</v>
      </c>
      <c r="N101" s="116">
        <f t="shared" si="21"/>
        <v>0.25116146237666381</v>
      </c>
      <c r="O101" s="116">
        <f t="shared" si="23"/>
        <v>-8.0484574725963376E-2</v>
      </c>
    </row>
    <row r="102" spans="2:15" x14ac:dyDescent="0.25">
      <c r="B102" s="114" t="s">
        <v>81</v>
      </c>
      <c r="C102" s="115">
        <v>370904</v>
      </c>
      <c r="D102" s="116">
        <v>-3.7373087224633061E-2</v>
      </c>
      <c r="E102" s="115">
        <v>0</v>
      </c>
      <c r="F102" s="116">
        <f t="shared" si="19"/>
        <v>-1</v>
      </c>
      <c r="G102" s="115">
        <v>69163</v>
      </c>
      <c r="H102" s="116" t="str">
        <f t="shared" si="19"/>
        <v>-</v>
      </c>
      <c r="I102" s="115">
        <v>264139</v>
      </c>
      <c r="J102" s="116">
        <f t="shared" si="19"/>
        <v>2.819079565663722</v>
      </c>
      <c r="K102" s="115">
        <v>303811</v>
      </c>
      <c r="L102" s="116">
        <f t="shared" si="20"/>
        <v>0.15019364804137214</v>
      </c>
      <c r="M102" s="115">
        <v>322357</v>
      </c>
      <c r="N102" s="116">
        <f t="shared" si="21"/>
        <v>6.104453097484952E-2</v>
      </c>
      <c r="O102" s="116">
        <f t="shared" si="23"/>
        <v>-0.13088831611414276</v>
      </c>
    </row>
    <row r="103" spans="2:15" x14ac:dyDescent="0.25">
      <c r="B103" s="114" t="s">
        <v>83</v>
      </c>
      <c r="C103" s="115">
        <v>422792</v>
      </c>
      <c r="D103" s="116">
        <v>-5.5373835951883055E-2</v>
      </c>
      <c r="E103" s="115">
        <v>0</v>
      </c>
      <c r="F103" s="116">
        <f t="shared" si="19"/>
        <v>-1</v>
      </c>
      <c r="G103" s="115">
        <v>140926</v>
      </c>
      <c r="H103" s="116" t="str">
        <f t="shared" si="19"/>
        <v>-</v>
      </c>
      <c r="I103" s="115">
        <v>366484</v>
      </c>
      <c r="J103" s="116">
        <f t="shared" si="19"/>
        <v>1.6005421284929677</v>
      </c>
      <c r="K103" s="115">
        <v>360662</v>
      </c>
      <c r="L103" s="116">
        <f t="shared" si="20"/>
        <v>-1.5886095982362125E-2</v>
      </c>
      <c r="M103" s="115">
        <v>364585</v>
      </c>
      <c r="N103" s="116">
        <f t="shared" si="21"/>
        <v>1.0877220222812456E-2</v>
      </c>
      <c r="O103" s="116">
        <f t="shared" si="23"/>
        <v>-0.13767289825729911</v>
      </c>
    </row>
    <row r="104" spans="2:15" x14ac:dyDescent="0.25">
      <c r="B104" s="114" t="s">
        <v>85</v>
      </c>
      <c r="C104" s="115">
        <v>479198</v>
      </c>
      <c r="D104" s="116">
        <v>1.5002700613198083E-2</v>
      </c>
      <c r="E104" s="115">
        <v>95197</v>
      </c>
      <c r="F104" s="116">
        <f t="shared" si="19"/>
        <v>-0.80134099057174701</v>
      </c>
      <c r="G104" s="115">
        <v>188954</v>
      </c>
      <c r="H104" s="116">
        <f t="shared" si="19"/>
        <v>0.98487347290355798</v>
      </c>
      <c r="I104" s="115">
        <v>364768</v>
      </c>
      <c r="J104" s="116">
        <f t="shared" si="19"/>
        <v>0.9304592652179895</v>
      </c>
      <c r="K104" s="115">
        <v>377346</v>
      </c>
      <c r="L104" s="116">
        <f t="shared" si="20"/>
        <v>3.4482191420299957E-2</v>
      </c>
      <c r="M104" s="115"/>
      <c r="N104" s="116"/>
      <c r="O104" s="116"/>
    </row>
    <row r="105" spans="2:15" x14ac:dyDescent="0.25">
      <c r="B105" s="114" t="s">
        <v>87</v>
      </c>
      <c r="C105" s="115">
        <v>348400</v>
      </c>
      <c r="D105" s="116">
        <v>-0.13560184093982208</v>
      </c>
      <c r="E105" s="115">
        <v>45220</v>
      </c>
      <c r="F105" s="116">
        <f t="shared" si="19"/>
        <v>-0.87020665901262917</v>
      </c>
      <c r="G105" s="115">
        <v>181666</v>
      </c>
      <c r="H105" s="116">
        <f t="shared" si="19"/>
        <v>3.0173816895179124</v>
      </c>
      <c r="I105" s="115">
        <v>282430</v>
      </c>
      <c r="J105" s="116">
        <f t="shared" si="19"/>
        <v>0.55466625565598404</v>
      </c>
      <c r="K105" s="115">
        <v>308611</v>
      </c>
      <c r="L105" s="116">
        <f t="shared" si="20"/>
        <v>9.2699075877208603E-2</v>
      </c>
      <c r="M105" s="115"/>
      <c r="N105" s="116"/>
      <c r="O105" s="116"/>
    </row>
    <row r="106" spans="2:15" x14ac:dyDescent="0.25">
      <c r="B106" s="114" t="s">
        <v>89</v>
      </c>
      <c r="C106" s="115">
        <v>350767</v>
      </c>
      <c r="D106" s="116">
        <v>-0.16115555236694523</v>
      </c>
      <c r="E106" s="115">
        <v>50318</v>
      </c>
      <c r="F106" s="116">
        <f t="shared" si="19"/>
        <v>-0.8565486491032509</v>
      </c>
      <c r="G106" s="115">
        <v>248102</v>
      </c>
      <c r="H106" s="116">
        <f t="shared" si="19"/>
        <v>3.9306808696689055</v>
      </c>
      <c r="I106" s="115">
        <v>309730</v>
      </c>
      <c r="J106" s="116">
        <f t="shared" si="19"/>
        <v>0.24839783637374957</v>
      </c>
      <c r="K106" s="115">
        <v>357942</v>
      </c>
      <c r="L106" s="116">
        <f t="shared" si="20"/>
        <v>0.1556581538759565</v>
      </c>
      <c r="M106" s="115"/>
      <c r="N106" s="116"/>
      <c r="O106" s="116"/>
    </row>
    <row r="107" spans="2:15" x14ac:dyDescent="0.25">
      <c r="B107" s="114" t="s">
        <v>91</v>
      </c>
      <c r="C107" s="115">
        <v>358459</v>
      </c>
      <c r="D107" s="116">
        <v>-0.1085836920544212</v>
      </c>
      <c r="E107" s="115">
        <v>58618</v>
      </c>
      <c r="F107" s="116">
        <f t="shared" si="19"/>
        <v>-0.8364722325286853</v>
      </c>
      <c r="G107" s="115">
        <v>278166</v>
      </c>
      <c r="H107" s="116">
        <f t="shared" si="19"/>
        <v>3.7454024361117746</v>
      </c>
      <c r="I107" s="115">
        <v>314515</v>
      </c>
      <c r="J107" s="116">
        <f t="shared" si="19"/>
        <v>0.13067377033857475</v>
      </c>
      <c r="K107" s="115">
        <v>352307</v>
      </c>
      <c r="L107" s="116">
        <f t="shared" si="20"/>
        <v>0.1201596108293721</v>
      </c>
      <c r="M107" s="115"/>
      <c r="N107" s="116"/>
      <c r="O107" s="116"/>
    </row>
    <row r="108" spans="2:15" x14ac:dyDescent="0.25">
      <c r="B108" s="114" t="s">
        <v>93</v>
      </c>
      <c r="C108" s="115">
        <v>378006</v>
      </c>
      <c r="D108" s="116">
        <v>-7.4100201343268224E-2</v>
      </c>
      <c r="E108" s="115">
        <v>61865</v>
      </c>
      <c r="F108" s="116">
        <f t="shared" si="19"/>
        <v>-0.8363385766363497</v>
      </c>
      <c r="G108" s="115">
        <v>256843</v>
      </c>
      <c r="H108" s="116">
        <f t="shared" si="19"/>
        <v>3.1516689565990461</v>
      </c>
      <c r="I108" s="115">
        <v>308789</v>
      </c>
      <c r="J108" s="116">
        <f t="shared" si="19"/>
        <v>0.2022480659391146</v>
      </c>
      <c r="K108" s="115">
        <v>351674</v>
      </c>
      <c r="L108" s="116">
        <f t="shared" si="20"/>
        <v>0.13888124253130774</v>
      </c>
      <c r="M108" s="115"/>
      <c r="N108" s="116"/>
      <c r="O108" s="116"/>
    </row>
    <row r="109" spans="2:15" ht="15.75" x14ac:dyDescent="0.25">
      <c r="B109" s="117" t="s">
        <v>30</v>
      </c>
      <c r="C109" s="118">
        <v>4621943</v>
      </c>
      <c r="D109" s="119">
        <v>-4.8881547457115815E-2</v>
      </c>
      <c r="E109" s="118">
        <v>1301412</v>
      </c>
      <c r="F109" s="119">
        <f t="shared" si="19"/>
        <v>-0.71842750981567716</v>
      </c>
      <c r="G109" s="118">
        <v>1589216</v>
      </c>
      <c r="H109" s="119">
        <f t="shared" si="19"/>
        <v>0.22114749210857121</v>
      </c>
      <c r="I109" s="118">
        <v>3648168</v>
      </c>
      <c r="J109" s="119">
        <f t="shared" si="19"/>
        <v>1.2955771902623683</v>
      </c>
      <c r="K109" s="118">
        <v>3964114</v>
      </c>
      <c r="L109" s="119">
        <f t="shared" si="20"/>
        <v>8.6604016043120735E-2</v>
      </c>
      <c r="M109" s="118">
        <v>2445716</v>
      </c>
      <c r="N109" s="119">
        <v>0.10354592520464889</v>
      </c>
      <c r="O109" s="119">
        <v>-9.655932353027008E-2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DB37-E865-4557-80F4-B616445542E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F0BAE-2C5B-4C47-BFA5-73CCA4785FE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10B41-4B04-4D4B-8E97-74EB7AC6087D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C1649-D2E2-49D2-9551-1E48AE052973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8FA25-7AA6-44A7-BE8C-2BB79F370C6A}">
  <sheetPr>
    <tabColor theme="8" tint="0.59999389629810485"/>
  </sheetPr>
  <dimension ref="B1:R220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2"/>
      <c r="C9" s="275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2"/>
      <c r="C10" s="275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2"/>
      <c r="C11" s="275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2"/>
      <c r="C12" s="275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2"/>
      <c r="C13" s="275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2"/>
      <c r="C14" s="275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2"/>
      <c r="C15" s="275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2"/>
      <c r="C16" s="275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2"/>
      <c r="C17" s="276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2"/>
      <c r="C20" s="278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2"/>
      <c r="C21" s="278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2"/>
      <c r="C22" s="278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2"/>
      <c r="C23" s="278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2"/>
      <c r="C24" s="278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2"/>
      <c r="C25" s="278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2"/>
      <c r="C26" s="278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2"/>
      <c r="C27" s="278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2"/>
      <c r="C28" s="279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2"/>
      <c r="C29" s="274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2"/>
      <c r="C31" s="275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2"/>
      <c r="C32" s="275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2"/>
      <c r="C33" s="275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2"/>
      <c r="C34" s="275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2"/>
      <c r="C35" s="275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2"/>
      <c r="C36" s="275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2"/>
      <c r="C37" s="275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2"/>
      <c r="C38" s="275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2"/>
      <c r="C39" s="276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2"/>
      <c r="C40" s="287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2"/>
      <c r="C41" s="288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2"/>
      <c r="C42" s="288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2"/>
      <c r="C43" s="288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2"/>
      <c r="C44" s="288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2"/>
      <c r="C45" s="288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2"/>
      <c r="C46" s="288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2"/>
      <c r="C47" s="288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2"/>
      <c r="C48" s="288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2"/>
      <c r="C49" s="288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2"/>
      <c r="C50" s="289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2"/>
      <c r="C52" s="281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2"/>
      <c r="C53" s="281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2"/>
      <c r="C54" s="281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2"/>
      <c r="C55" s="281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2"/>
      <c r="C56" s="281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2"/>
      <c r="C57" s="281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2"/>
      <c r="C58" s="281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2"/>
      <c r="C59" s="281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2"/>
      <c r="C60" s="281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2"/>
      <c r="C61" s="282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2"/>
      <c r="C64" s="284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2"/>
      <c r="C70" s="284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2"/>
      <c r="C82" s="275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2"/>
      <c r="C83" s="275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2"/>
      <c r="C84" s="275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2"/>
      <c r="C85" s="275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2"/>
      <c r="C86" s="275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2"/>
      <c r="C87" s="275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2"/>
      <c r="C88" s="275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2"/>
      <c r="C90" s="276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2"/>
      <c r="C93" s="278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2"/>
      <c r="C94" s="278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2"/>
      <c r="C95" s="278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2"/>
      <c r="C96" s="278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2"/>
      <c r="C97" s="278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2"/>
      <c r="C98" s="278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2"/>
      <c r="C99" s="278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2"/>
      <c r="C100" s="278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2"/>
      <c r="C101" s="279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2"/>
      <c r="C102" s="274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2"/>
      <c r="C104" s="275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2"/>
      <c r="C105" s="275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2"/>
      <c r="C106" s="275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2"/>
      <c r="C107" s="275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2"/>
      <c r="C108" s="275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2"/>
      <c r="C109" s="275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2"/>
      <c r="C110" s="275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2"/>
      <c r="C111" s="275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2"/>
      <c r="C112" s="276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2"/>
      <c r="C125" s="281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2"/>
      <c r="C126" s="281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2"/>
      <c r="C127" s="281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2"/>
      <c r="C128" s="281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2"/>
      <c r="C129" s="281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2"/>
      <c r="C130" s="281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2"/>
      <c r="C131" s="281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2"/>
      <c r="C132" s="281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2"/>
      <c r="C133" s="281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2"/>
      <c r="C134" s="282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2"/>
      <c r="C137" s="278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2"/>
      <c r="C140" s="278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2"/>
      <c r="C141" s="278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2"/>
      <c r="C143" s="278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38890-DA3A-4D11-8484-AB0C00F32198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 t="shared" ref="O9:O14" si="3"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si="3"/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 t="shared" si="3"/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 t="shared" si="3"/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7.2210512960306312</v>
      </c>
      <c r="N21" s="187">
        <v>-3.7580968565162465E-2</v>
      </c>
      <c r="O21" s="187">
        <v>-0.48441998943564091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5.9371813175606771</v>
      </c>
      <c r="D31" s="185">
        <v>-0.79057143907855298</v>
      </c>
      <c r="E31" s="184">
        <v>6.760768126346016</v>
      </c>
      <c r="F31" s="185">
        <f t="shared" ref="F31:J43" si="4">IFERROR(E31-C31,"-")</f>
        <v>0.82358680878533885</v>
      </c>
      <c r="G31" s="184">
        <v>2.9690666666666665</v>
      </c>
      <c r="H31" s="185">
        <f t="shared" si="4"/>
        <v>-3.7917014596793495</v>
      </c>
      <c r="I31" s="184">
        <v>5.5555555555555554</v>
      </c>
      <c r="J31" s="185">
        <f t="shared" si="4"/>
        <v>2.5864888888888888</v>
      </c>
      <c r="K31" s="184">
        <v>5.5796133567662567</v>
      </c>
      <c r="L31" s="185">
        <f t="shared" ref="L31:N43" si="5">IFERROR(K31-I31,"-")</f>
        <v>2.4057801210701335E-2</v>
      </c>
      <c r="M31" s="184">
        <v>7.3524869407222351</v>
      </c>
      <c r="N31" s="185">
        <f t="shared" si="5"/>
        <v>1.7728735839559784</v>
      </c>
      <c r="O31" s="185">
        <f t="shared" ref="O31:O36" si="6">IFERROR(M31-C31,"-")</f>
        <v>1.4153056231615579</v>
      </c>
    </row>
    <row r="32" spans="1:16" x14ac:dyDescent="0.25">
      <c r="B32" s="114" t="s">
        <v>73</v>
      </c>
      <c r="C32" s="184">
        <v>5.596774193548387</v>
      </c>
      <c r="D32" s="185">
        <v>7.1808974812879178E-2</v>
      </c>
      <c r="E32" s="184">
        <v>5.0345876701361085</v>
      </c>
      <c r="F32" s="185">
        <f t="shared" si="4"/>
        <v>-0.56218652341227848</v>
      </c>
      <c r="G32" s="184">
        <v>2.6767744085304899</v>
      </c>
      <c r="H32" s="185">
        <f t="shared" si="4"/>
        <v>-2.3578132616056187</v>
      </c>
      <c r="I32" s="184">
        <v>4.0021885521885521</v>
      </c>
      <c r="J32" s="185">
        <f t="shared" si="4"/>
        <v>1.3254141436580622</v>
      </c>
      <c r="K32" s="184">
        <v>5.0381155303030303</v>
      </c>
      <c r="L32" s="185">
        <f t="shared" si="5"/>
        <v>1.0359269781144782</v>
      </c>
      <c r="M32" s="184">
        <v>5.4027580612451835</v>
      </c>
      <c r="N32" s="185">
        <f t="shared" si="5"/>
        <v>0.36464253094215326</v>
      </c>
      <c r="O32" s="185">
        <f>IFERROR(M32-C32,"-")</f>
        <v>-0.19401613230320347</v>
      </c>
    </row>
    <row r="33" spans="2:16" x14ac:dyDescent="0.25">
      <c r="B33" s="114" t="s">
        <v>75</v>
      </c>
      <c r="C33" s="184">
        <v>4.7031207226936766</v>
      </c>
      <c r="D33" s="185">
        <v>0.23769519077878343</v>
      </c>
      <c r="E33" s="184">
        <v>6.5454119850187267</v>
      </c>
      <c r="F33" s="185">
        <f t="shared" si="4"/>
        <v>1.84229126232505</v>
      </c>
      <c r="G33" s="184">
        <v>2.8041892209931749</v>
      </c>
      <c r="H33" s="185">
        <f t="shared" si="4"/>
        <v>-3.7412227640255518</v>
      </c>
      <c r="I33" s="184">
        <v>4.7348951911220718</v>
      </c>
      <c r="J33" s="185">
        <f t="shared" si="4"/>
        <v>1.9307059701288969</v>
      </c>
      <c r="K33" s="184">
        <v>3.8983811508254527</v>
      </c>
      <c r="L33" s="185">
        <f t="shared" si="5"/>
        <v>-0.83651404029661913</v>
      </c>
      <c r="M33" s="184">
        <v>4.4575552755183869</v>
      </c>
      <c r="N33" s="185">
        <f t="shared" si="5"/>
        <v>0.55917412469293426</v>
      </c>
      <c r="O33" s="185">
        <f t="shared" si="6"/>
        <v>-0.24556544717528972</v>
      </c>
    </row>
    <row r="34" spans="2:16" x14ac:dyDescent="0.25">
      <c r="B34" s="114" t="s">
        <v>77</v>
      </c>
      <c r="C34" s="184">
        <v>4.1832217130771943</v>
      </c>
      <c r="D34" s="185">
        <v>-0.63776663929191102</v>
      </c>
      <c r="E34" s="184" t="s">
        <v>236</v>
      </c>
      <c r="F34" s="185" t="str">
        <f>IFERROR(E34-C34,"-")</f>
        <v>-</v>
      </c>
      <c r="G34" s="184">
        <v>2.8363602668643439</v>
      </c>
      <c r="H34" s="185" t="str">
        <f>IFERROR(G34-E34,"-")</f>
        <v>-</v>
      </c>
      <c r="I34" s="184">
        <v>3.6411368735976066</v>
      </c>
      <c r="J34" s="185">
        <f>IFERROR(I34-G34,"-")</f>
        <v>0.80477660673326268</v>
      </c>
      <c r="K34" s="184">
        <v>3.6246361991662077</v>
      </c>
      <c r="L34" s="185">
        <f>IFERROR(K34-I34,"-")</f>
        <v>-1.650067443139891E-2</v>
      </c>
      <c r="M34" s="184">
        <v>4.6420082464225079</v>
      </c>
      <c r="N34" s="185">
        <f>IFERROR(M34-K34,"-")</f>
        <v>1.0173720472563001</v>
      </c>
      <c r="O34" s="185">
        <f t="shared" si="6"/>
        <v>0.45878653334531361</v>
      </c>
    </row>
    <row r="35" spans="2:16" x14ac:dyDescent="0.25">
      <c r="B35" s="114" t="s">
        <v>79</v>
      </c>
      <c r="C35" s="184">
        <v>4.806009430858647</v>
      </c>
      <c r="D35" s="185">
        <v>0.3975935892744884</v>
      </c>
      <c r="E35" s="184" t="s">
        <v>236</v>
      </c>
      <c r="F35" s="185" t="str">
        <f t="shared" si="4"/>
        <v>-</v>
      </c>
      <c r="G35" s="184">
        <v>2.8338310205515547</v>
      </c>
      <c r="H35" s="185" t="str">
        <f t="shared" si="4"/>
        <v>-</v>
      </c>
      <c r="I35" s="184">
        <v>3.4796167758334149</v>
      </c>
      <c r="J35" s="185">
        <f t="shared" si="4"/>
        <v>0.64578575528186022</v>
      </c>
      <c r="K35" s="184">
        <v>3.6548551535496707</v>
      </c>
      <c r="L35" s="185">
        <f t="shared" si="5"/>
        <v>0.17523837771625583</v>
      </c>
      <c r="M35" s="184">
        <v>4.3112755314714466</v>
      </c>
      <c r="N35" s="185">
        <f t="shared" si="5"/>
        <v>0.65642037792177588</v>
      </c>
      <c r="O35" s="185">
        <f>IFERROR(M35-C35,"-")</f>
        <v>-0.49473389938720036</v>
      </c>
    </row>
    <row r="36" spans="2:16" x14ac:dyDescent="0.25">
      <c r="B36" s="114" t="s">
        <v>81</v>
      </c>
      <c r="C36" s="184">
        <v>4.237353189529439</v>
      </c>
      <c r="D36" s="185">
        <v>0.12331512018885427</v>
      </c>
      <c r="E36" s="184" t="s">
        <v>236</v>
      </c>
      <c r="F36" s="185" t="str">
        <f t="shared" si="4"/>
        <v>-</v>
      </c>
      <c r="G36" s="184">
        <v>3.6374367622259696</v>
      </c>
      <c r="H36" s="185" t="str">
        <f t="shared" si="4"/>
        <v>-</v>
      </c>
      <c r="I36" s="184">
        <v>3.7317953020134227</v>
      </c>
      <c r="J36" s="185">
        <f t="shared" si="4"/>
        <v>9.4358539787453122E-2</v>
      </c>
      <c r="K36" s="184">
        <v>3.624319271722344</v>
      </c>
      <c r="L36" s="185">
        <f t="shared" si="5"/>
        <v>-0.10747603029107866</v>
      </c>
      <c r="M36" s="184">
        <v>4.4162603150787696</v>
      </c>
      <c r="N36" s="185">
        <f t="shared" si="5"/>
        <v>0.79194104335642557</v>
      </c>
      <c r="O36" s="185">
        <f t="shared" si="6"/>
        <v>0.17890712554933064</v>
      </c>
    </row>
    <row r="37" spans="2:16" x14ac:dyDescent="0.25">
      <c r="B37" s="114" t="s">
        <v>83</v>
      </c>
      <c r="C37" s="184">
        <v>4.7719722522751864</v>
      </c>
      <c r="D37" s="185">
        <v>-0.49904695008818134</v>
      </c>
      <c r="E37" s="184" t="s">
        <v>236</v>
      </c>
      <c r="F37" s="185" t="str">
        <f t="shared" si="4"/>
        <v>-</v>
      </c>
      <c r="G37" s="184">
        <v>4.3441689240814059</v>
      </c>
      <c r="H37" s="185" t="str">
        <f t="shared" si="4"/>
        <v>-</v>
      </c>
      <c r="I37" s="184">
        <v>3.8822834434240909</v>
      </c>
      <c r="J37" s="185">
        <f t="shared" si="4"/>
        <v>-0.46188548065731494</v>
      </c>
      <c r="K37" s="184">
        <v>4.5663906142167008</v>
      </c>
      <c r="L37" s="185">
        <f t="shared" si="5"/>
        <v>0.68410717079260985</v>
      </c>
      <c r="M37" s="184">
        <v>4.9601563571526537</v>
      </c>
      <c r="N37" s="185">
        <f t="shared" si="5"/>
        <v>0.3937657429359529</v>
      </c>
      <c r="O37" s="185">
        <f>IFERROR(M37-C37,"-")</f>
        <v>0.18818410487746728</v>
      </c>
    </row>
    <row r="38" spans="2:16" x14ac:dyDescent="0.25">
      <c r="B38" s="114" t="s">
        <v>85</v>
      </c>
      <c r="C38" s="184">
        <v>5.1153683219581074</v>
      </c>
      <c r="D38" s="185">
        <v>-0.35196519160411643</v>
      </c>
      <c r="E38" s="184">
        <v>4.6143269522941353</v>
      </c>
      <c r="F38" s="185">
        <f t="shared" si="4"/>
        <v>-0.50104136966397217</v>
      </c>
      <c r="G38" s="184">
        <v>5.4277981213182613</v>
      </c>
      <c r="H38" s="185">
        <f t="shared" si="4"/>
        <v>0.81347116902412608</v>
      </c>
      <c r="I38" s="184">
        <v>4.4554703476482613</v>
      </c>
      <c r="J38" s="185">
        <f t="shared" si="4"/>
        <v>-0.97232777367000001</v>
      </c>
      <c r="K38" s="184">
        <v>6.6265664160401005</v>
      </c>
      <c r="L38" s="185">
        <f t="shared" si="5"/>
        <v>2.1710960683918392</v>
      </c>
      <c r="M38" s="184"/>
      <c r="N38" s="185"/>
      <c r="O38" s="185"/>
    </row>
    <row r="39" spans="2:16" x14ac:dyDescent="0.25">
      <c r="B39" s="114" t="s">
        <v>87</v>
      </c>
      <c r="C39" s="184">
        <v>4.7854845626072038</v>
      </c>
      <c r="D39" s="185">
        <v>-0.68344284637016361</v>
      </c>
      <c r="E39" s="184">
        <v>4.3455778468493929</v>
      </c>
      <c r="F39" s="185">
        <f t="shared" si="4"/>
        <v>-0.43990671575781093</v>
      </c>
      <c r="G39" s="184">
        <v>4.9467008029791693</v>
      </c>
      <c r="H39" s="185">
        <f t="shared" si="4"/>
        <v>0.6011229561297764</v>
      </c>
      <c r="I39" s="184">
        <v>4.1337996184939598</v>
      </c>
      <c r="J39" s="185">
        <f t="shared" si="4"/>
        <v>-0.81290118448520943</v>
      </c>
      <c r="K39" s="184">
        <v>5.0893605138229541</v>
      </c>
      <c r="L39" s="185">
        <f t="shared" si="5"/>
        <v>0.95556089532899424</v>
      </c>
      <c r="M39" s="184"/>
      <c r="N39" s="185"/>
      <c r="O39" s="185"/>
    </row>
    <row r="40" spans="2:16" x14ac:dyDescent="0.25">
      <c r="B40" s="114" t="s">
        <v>89</v>
      </c>
      <c r="C40" s="184">
        <v>4.7246743510448876</v>
      </c>
      <c r="D40" s="185">
        <v>-0.46265071892712317</v>
      </c>
      <c r="E40" s="184">
        <v>3.6897439197014541</v>
      </c>
      <c r="F40" s="185">
        <f t="shared" si="4"/>
        <v>-1.0349304313434335</v>
      </c>
      <c r="G40" s="184">
        <v>4.7896052631578945</v>
      </c>
      <c r="H40" s="185">
        <f t="shared" si="4"/>
        <v>1.0998613434564404</v>
      </c>
      <c r="I40" s="184">
        <v>4.0372852953498111</v>
      </c>
      <c r="J40" s="185">
        <f t="shared" si="4"/>
        <v>-0.75231996780808341</v>
      </c>
      <c r="K40" s="184">
        <v>4.4011691271178046</v>
      </c>
      <c r="L40" s="185">
        <f t="shared" si="5"/>
        <v>0.36388383176799355</v>
      </c>
      <c r="M40" s="184"/>
      <c r="N40" s="185"/>
      <c r="O40" s="185"/>
    </row>
    <row r="41" spans="2:16" x14ac:dyDescent="0.25">
      <c r="B41" s="114" t="s">
        <v>91</v>
      </c>
      <c r="C41" s="184">
        <v>5.1015215110178387</v>
      </c>
      <c r="D41" s="185">
        <v>-2.04967049717526E-2</v>
      </c>
      <c r="E41" s="184">
        <v>4.1041587180465475</v>
      </c>
      <c r="F41" s="185">
        <f t="shared" si="4"/>
        <v>-0.99736279297129116</v>
      </c>
      <c r="G41" s="184">
        <v>4.617627567925779</v>
      </c>
      <c r="H41" s="185">
        <f t="shared" si="4"/>
        <v>0.51346884987923147</v>
      </c>
      <c r="I41" s="184">
        <v>5.1769686706181206</v>
      </c>
      <c r="J41" s="185">
        <f t="shared" si="4"/>
        <v>0.55934110269234161</v>
      </c>
      <c r="K41" s="184">
        <v>5.175188719555619</v>
      </c>
      <c r="L41" s="185">
        <f t="shared" si="5"/>
        <v>-1.7799510625016168E-3</v>
      </c>
      <c r="M41" s="184"/>
      <c r="N41" s="185"/>
      <c r="O41" s="185"/>
    </row>
    <row r="42" spans="2:16" x14ac:dyDescent="0.25">
      <c r="B42" s="114" t="s">
        <v>93</v>
      </c>
      <c r="C42" s="184">
        <v>4.7462067330488384</v>
      </c>
      <c r="D42" s="185">
        <v>-0.36037672265355969</v>
      </c>
      <c r="E42" s="184">
        <v>3.6467040068935805</v>
      </c>
      <c r="F42" s="185">
        <f t="shared" si="4"/>
        <v>-1.0995027261552579</v>
      </c>
      <c r="G42" s="184">
        <v>4.3334217154978125</v>
      </c>
      <c r="H42" s="185">
        <f t="shared" si="4"/>
        <v>0.68671770860423198</v>
      </c>
      <c r="I42" s="184">
        <v>4.5729776891437117</v>
      </c>
      <c r="J42" s="185">
        <f t="shared" si="4"/>
        <v>0.2395559736458992</v>
      </c>
      <c r="K42" s="184">
        <v>6.1214965803942603</v>
      </c>
      <c r="L42" s="185">
        <f t="shared" si="5"/>
        <v>1.5485188912505485</v>
      </c>
      <c r="M42" s="184"/>
      <c r="N42" s="185"/>
      <c r="O42" s="185"/>
    </row>
    <row r="43" spans="2:16" ht="15.75" x14ac:dyDescent="0.25">
      <c r="B43" s="117" t="s">
        <v>30</v>
      </c>
      <c r="C43" s="186">
        <v>4.8078141747314564</v>
      </c>
      <c r="D43" s="187">
        <v>-0.30743499018443021</v>
      </c>
      <c r="E43" s="186">
        <v>4.6644126738794434</v>
      </c>
      <c r="F43" s="187">
        <f t="shared" si="4"/>
        <v>-0.14340150085201309</v>
      </c>
      <c r="G43" s="186">
        <v>4.2036948291560838</v>
      </c>
      <c r="H43" s="187">
        <f t="shared" si="4"/>
        <v>-0.46071784472335953</v>
      </c>
      <c r="I43" s="186">
        <v>4.1404910004759943</v>
      </c>
      <c r="J43" s="187">
        <f t="shared" si="4"/>
        <v>-6.3203828680089558E-2</v>
      </c>
      <c r="K43" s="186">
        <v>4.848973656338786</v>
      </c>
      <c r="L43" s="187">
        <f t="shared" si="5"/>
        <v>0.70848265586279169</v>
      </c>
      <c r="M43" s="186">
        <v>4.8567807558339195</v>
      </c>
      <c r="N43" s="187">
        <v>0.71901428068400275</v>
      </c>
      <c r="O43" s="187">
        <v>0.15047713249136851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6.2543114543114546</v>
      </c>
      <c r="D53" s="185">
        <v>-0.39330948934771293</v>
      </c>
      <c r="E53" s="184">
        <v>6.4704109589041092</v>
      </c>
      <c r="F53" s="185">
        <f t="shared" ref="F53:J65" si="7">IFERROR(E53-C53,"-")</f>
        <v>0.21609950459265459</v>
      </c>
      <c r="G53" s="184">
        <v>6.2305084745762711</v>
      </c>
      <c r="H53" s="185">
        <f t="shared" si="7"/>
        <v>-0.23990248432783812</v>
      </c>
      <c r="I53" s="184">
        <v>6.2981175566653862</v>
      </c>
      <c r="J53" s="185">
        <f t="shared" si="7"/>
        <v>6.7609082089115091E-2</v>
      </c>
      <c r="K53" s="184">
        <v>5.8958968347010554</v>
      </c>
      <c r="L53" s="185">
        <f t="shared" ref="L53:N65" si="8">IFERROR(K53-I53,"-")</f>
        <v>-0.40222072196433079</v>
      </c>
      <c r="M53" s="184">
        <v>5.7927927927927927</v>
      </c>
      <c r="N53" s="185">
        <f t="shared" si="8"/>
        <v>-0.10310404190826272</v>
      </c>
      <c r="O53" s="185">
        <f t="shared" ref="O53:O58" si="9">IFERROR(M53-C53,"-")</f>
        <v>-0.46151866151866194</v>
      </c>
    </row>
    <row r="54" spans="1:16" x14ac:dyDescent="0.25">
      <c r="A54" s="1">
        <v>2</v>
      </c>
      <c r="B54" s="114" t="s">
        <v>73</v>
      </c>
      <c r="C54" s="184">
        <v>5.4918845807033367</v>
      </c>
      <c r="D54" s="185">
        <v>-0.27400566801359982</v>
      </c>
      <c r="E54" s="184">
        <v>5.418016194331984</v>
      </c>
      <c r="F54" s="185">
        <f t="shared" si="7"/>
        <v>-7.3868386371352734E-2</v>
      </c>
      <c r="G54" s="184">
        <v>4.1800554016620497</v>
      </c>
      <c r="H54" s="185">
        <f t="shared" si="7"/>
        <v>-1.2379607926699343</v>
      </c>
      <c r="I54" s="184">
        <v>4.7242679037402144</v>
      </c>
      <c r="J54" s="185">
        <f t="shared" si="7"/>
        <v>0.54421250207816474</v>
      </c>
      <c r="K54" s="184">
        <v>5.6632508833922257</v>
      </c>
      <c r="L54" s="185">
        <f t="shared" si="8"/>
        <v>0.93898297965201127</v>
      </c>
      <c r="M54" s="184">
        <v>5.2402392947103271</v>
      </c>
      <c r="N54" s="185">
        <f t="shared" si="8"/>
        <v>-0.42301158868189859</v>
      </c>
      <c r="O54" s="185">
        <f>IFERROR(M54-C54,"-")</f>
        <v>-0.25164528599300962</v>
      </c>
    </row>
    <row r="55" spans="1:16" x14ac:dyDescent="0.25">
      <c r="A55" s="1">
        <v>3</v>
      </c>
      <c r="B55" s="114" t="s">
        <v>75</v>
      </c>
      <c r="C55" s="184">
        <v>4.3160896130346229</v>
      </c>
      <c r="D55" s="185">
        <v>-0.28266379561360466</v>
      </c>
      <c r="E55" s="184">
        <v>5.7727987421383649</v>
      </c>
      <c r="F55" s="185">
        <f t="shared" si="7"/>
        <v>1.456709129103742</v>
      </c>
      <c r="G55" s="184">
        <v>5.1527446300715987</v>
      </c>
      <c r="H55" s="185">
        <f t="shared" si="7"/>
        <v>-0.62005411206676619</v>
      </c>
      <c r="I55" s="184">
        <v>5.6271498771498774</v>
      </c>
      <c r="J55" s="185">
        <f t="shared" si="7"/>
        <v>0.47440524707827869</v>
      </c>
      <c r="K55" s="184">
        <v>4.3027632205812294</v>
      </c>
      <c r="L55" s="185">
        <f t="shared" si="8"/>
        <v>-1.324386656568648</v>
      </c>
      <c r="M55" s="184">
        <v>4.2800166181969255</v>
      </c>
      <c r="N55" s="185">
        <f t="shared" si="8"/>
        <v>-2.2746602384303927E-2</v>
      </c>
      <c r="O55" s="185">
        <f t="shared" si="9"/>
        <v>-3.6072994837697436E-2</v>
      </c>
    </row>
    <row r="56" spans="1:16" x14ac:dyDescent="0.25">
      <c r="A56" s="1">
        <v>4</v>
      </c>
      <c r="B56" s="114" t="s">
        <v>77</v>
      </c>
      <c r="C56" s="184">
        <v>4.292050209205021</v>
      </c>
      <c r="D56" s="185">
        <v>-0.7442268754962269</v>
      </c>
      <c r="E56" s="184" t="s">
        <v>236</v>
      </c>
      <c r="F56" s="185" t="str">
        <f>IFERROR(E56-C56,"-")</f>
        <v>-</v>
      </c>
      <c r="G56" s="184">
        <v>4.6789340101522843</v>
      </c>
      <c r="H56" s="185" t="str">
        <f>IFERROR(G56-E56,"-")</f>
        <v>-</v>
      </c>
      <c r="I56" s="184">
        <v>4.0749454280863446</v>
      </c>
      <c r="J56" s="185">
        <f>IFERROR(I56-G56,"-")</f>
        <v>-0.60398858206593964</v>
      </c>
      <c r="K56" s="184">
        <v>4.441545480467636</v>
      </c>
      <c r="L56" s="185">
        <f>IFERROR(K56-I56,"-")</f>
        <v>0.36660005238129134</v>
      </c>
      <c r="M56" s="184">
        <v>4.3705595542140703</v>
      </c>
      <c r="N56" s="185">
        <f>IFERROR(M56-K56,"-")</f>
        <v>-7.0985926253565701E-2</v>
      </c>
      <c r="O56" s="185">
        <f t="shared" si="9"/>
        <v>7.8509345009049269E-2</v>
      </c>
    </row>
    <row r="57" spans="1:16" x14ac:dyDescent="0.25">
      <c r="A57" s="1">
        <v>5</v>
      </c>
      <c r="B57" s="114" t="s">
        <v>79</v>
      </c>
      <c r="C57" s="184">
        <v>5.5048412519702774</v>
      </c>
      <c r="D57" s="185">
        <v>0.69241812773903533</v>
      </c>
      <c r="E57" s="184" t="s">
        <v>236</v>
      </c>
      <c r="F57" s="185" t="str">
        <f t="shared" si="7"/>
        <v>-</v>
      </c>
      <c r="G57" s="184">
        <v>4.5305245055889936</v>
      </c>
      <c r="H57" s="185" t="str">
        <f t="shared" si="7"/>
        <v>-</v>
      </c>
      <c r="I57" s="184">
        <v>4.0293577981651376</v>
      </c>
      <c r="J57" s="185">
        <f t="shared" si="7"/>
        <v>-0.50116670742385594</v>
      </c>
      <c r="K57" s="184">
        <v>4.5702598652550526</v>
      </c>
      <c r="L57" s="185">
        <f t="shared" si="8"/>
        <v>0.54090206708991495</v>
      </c>
      <c r="M57" s="184">
        <v>4.1132490379329303</v>
      </c>
      <c r="N57" s="185">
        <f t="shared" si="8"/>
        <v>-0.45701082732212228</v>
      </c>
      <c r="O57" s="185">
        <f t="shared" si="9"/>
        <v>-1.3915922140373471</v>
      </c>
    </row>
    <row r="58" spans="1:16" x14ac:dyDescent="0.25">
      <c r="A58" s="1">
        <v>6</v>
      </c>
      <c r="B58" s="114" t="s">
        <v>81</v>
      </c>
      <c r="C58" s="184">
        <v>5.0049911447431974</v>
      </c>
      <c r="D58" s="185">
        <v>0.59177237408886807</v>
      </c>
      <c r="E58" s="184" t="s">
        <v>236</v>
      </c>
      <c r="F58" s="185" t="str">
        <f t="shared" si="7"/>
        <v>-</v>
      </c>
      <c r="G58" s="184">
        <v>5.6843838193791161</v>
      </c>
      <c r="H58" s="185" t="str">
        <f t="shared" si="7"/>
        <v>-</v>
      </c>
      <c r="I58" s="184">
        <v>4.052148918696961</v>
      </c>
      <c r="J58" s="185">
        <f t="shared" si="7"/>
        <v>-1.632234900682155</v>
      </c>
      <c r="K58" s="184">
        <v>3.9241338112305852</v>
      </c>
      <c r="L58" s="185">
        <f t="shared" si="8"/>
        <v>-0.12801510746637579</v>
      </c>
      <c r="M58" s="184">
        <v>4.4874932517545441</v>
      </c>
      <c r="N58" s="185">
        <f t="shared" si="8"/>
        <v>0.56335944052395881</v>
      </c>
      <c r="O58" s="185">
        <f t="shared" si="9"/>
        <v>-0.51749789298865334</v>
      </c>
    </row>
    <row r="59" spans="1:16" x14ac:dyDescent="0.25">
      <c r="A59" s="1">
        <v>7</v>
      </c>
      <c r="B59" s="114" t="s">
        <v>83</v>
      </c>
      <c r="C59" s="184">
        <v>5.52286102308737</v>
      </c>
      <c r="D59" s="185">
        <v>7.9206657650826351E-2</v>
      </c>
      <c r="E59" s="184" t="s">
        <v>236</v>
      </c>
      <c r="F59" s="185" t="str">
        <f t="shared" si="7"/>
        <v>-</v>
      </c>
      <c r="G59" s="184">
        <v>5.4066531944660348</v>
      </c>
      <c r="H59" s="185" t="str">
        <f t="shared" si="7"/>
        <v>-</v>
      </c>
      <c r="I59" s="184">
        <v>4.3680290297937354</v>
      </c>
      <c r="J59" s="185">
        <f t="shared" si="7"/>
        <v>-1.0386241646722993</v>
      </c>
      <c r="K59" s="184">
        <v>4.7745406824146981</v>
      </c>
      <c r="L59" s="185">
        <f t="shared" si="8"/>
        <v>0.40651165262096267</v>
      </c>
      <c r="M59" s="184">
        <v>5.1919989472298989</v>
      </c>
      <c r="N59" s="185">
        <f t="shared" si="8"/>
        <v>0.41745826481520076</v>
      </c>
      <c r="O59" s="185">
        <f>IFERROR(M59-C59,"-")</f>
        <v>-0.33086207585747118</v>
      </c>
    </row>
    <row r="60" spans="1:16" x14ac:dyDescent="0.25">
      <c r="A60" s="1">
        <v>8</v>
      </c>
      <c r="B60" s="114" t="s">
        <v>85</v>
      </c>
      <c r="C60" s="184">
        <v>5.6152787336545078</v>
      </c>
      <c r="D60" s="185">
        <v>1.7862156690029884E-2</v>
      </c>
      <c r="E60" s="184">
        <v>6.1453225806451615</v>
      </c>
      <c r="F60" s="185">
        <f t="shared" si="7"/>
        <v>0.53004384699065366</v>
      </c>
      <c r="G60" s="184">
        <v>6.0862650602409643</v>
      </c>
      <c r="H60" s="185">
        <f t="shared" si="7"/>
        <v>-5.9057520404197206E-2</v>
      </c>
      <c r="I60" s="184">
        <v>5.2447577406977786</v>
      </c>
      <c r="J60" s="185">
        <f t="shared" si="7"/>
        <v>-0.84150731954318569</v>
      </c>
      <c r="K60" s="184">
        <v>8.7609565950273911</v>
      </c>
      <c r="L60" s="185">
        <f t="shared" si="8"/>
        <v>3.5161988543296125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5.677777777777778</v>
      </c>
      <c r="D61" s="185">
        <v>0.57156803175760551</v>
      </c>
      <c r="E61" s="184">
        <v>5.920080591000672</v>
      </c>
      <c r="F61" s="185">
        <f t="shared" si="7"/>
        <v>0.24230281322289393</v>
      </c>
      <c r="G61" s="184">
        <v>5.9526781071242851</v>
      </c>
      <c r="H61" s="185">
        <f t="shared" si="7"/>
        <v>3.2597516123613168E-2</v>
      </c>
      <c r="I61" s="184">
        <v>4.8726756564939677</v>
      </c>
      <c r="J61" s="185">
        <f t="shared" si="7"/>
        <v>-1.0800024506303174</v>
      </c>
      <c r="K61" s="184">
        <v>4.5549738219895284</v>
      </c>
      <c r="L61" s="185">
        <f t="shared" si="8"/>
        <v>-0.31770183450443934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5.5789648307896487</v>
      </c>
      <c r="D62" s="185">
        <v>0.24728376578469202</v>
      </c>
      <c r="E62" s="184">
        <v>4.9292088042831645</v>
      </c>
      <c r="F62" s="185">
        <f t="shared" si="7"/>
        <v>-0.64975602650648412</v>
      </c>
      <c r="G62" s="184">
        <v>5.2199030149694288</v>
      </c>
      <c r="H62" s="185">
        <f t="shared" si="7"/>
        <v>0.29069421068626422</v>
      </c>
      <c r="I62" s="184">
        <v>4.3959196195735544</v>
      </c>
      <c r="J62" s="185">
        <f t="shared" si="7"/>
        <v>-0.8239833953958744</v>
      </c>
      <c r="K62" s="184">
        <v>4.2007654836464861</v>
      </c>
      <c r="L62" s="185">
        <f t="shared" si="8"/>
        <v>-0.19515413592706832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5.5927469779074617</v>
      </c>
      <c r="D63" s="185">
        <v>0.66829808011187009</v>
      </c>
      <c r="E63" s="184">
        <v>4.4172297297297298</v>
      </c>
      <c r="F63" s="185">
        <f t="shared" si="7"/>
        <v>-1.1755172481777318</v>
      </c>
      <c r="G63" s="184">
        <v>5.3574163900944605</v>
      </c>
      <c r="H63" s="185">
        <f t="shared" si="7"/>
        <v>0.94018666036473064</v>
      </c>
      <c r="I63" s="184">
        <v>5.6564042303172739</v>
      </c>
      <c r="J63" s="185">
        <f t="shared" si="7"/>
        <v>0.29898784022281344</v>
      </c>
      <c r="K63" s="184">
        <v>4.7480719794344477</v>
      </c>
      <c r="L63" s="185">
        <f t="shared" si="8"/>
        <v>-0.90833225088282621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4.9915781764921272</v>
      </c>
      <c r="D64" s="185">
        <v>0.60737791658903362</v>
      </c>
      <c r="E64" s="184">
        <v>4.6758080313418215</v>
      </c>
      <c r="F64" s="185">
        <f t="shared" si="7"/>
        <v>-0.31577014515030566</v>
      </c>
      <c r="G64" s="184">
        <v>4.9493049877350774</v>
      </c>
      <c r="H64" s="185">
        <f t="shared" si="7"/>
        <v>0.27349695639325589</v>
      </c>
      <c r="I64" s="184">
        <v>5.0190114068441067</v>
      </c>
      <c r="J64" s="185">
        <f t="shared" si="7"/>
        <v>6.9706419109029305E-2</v>
      </c>
      <c r="K64" s="184">
        <v>6.695100988397078</v>
      </c>
      <c r="L64" s="185">
        <f t="shared" si="8"/>
        <v>1.6760895815529713</v>
      </c>
      <c r="M64" s="184"/>
      <c r="N64" s="185"/>
      <c r="O64" s="185"/>
    </row>
    <row r="65" spans="1:16" ht="15.75" x14ac:dyDescent="0.25">
      <c r="B65" s="117" t="s">
        <v>30</v>
      </c>
      <c r="C65" s="186">
        <v>5.2814971696016526</v>
      </c>
      <c r="D65" s="187">
        <v>5.7912640096070334E-2</v>
      </c>
      <c r="E65" s="186">
        <v>5.5458879618593562</v>
      </c>
      <c r="F65" s="187">
        <f t="shared" si="7"/>
        <v>0.26439079225770357</v>
      </c>
      <c r="G65" s="186">
        <v>5.4971239933976888</v>
      </c>
      <c r="H65" s="187">
        <f t="shared" si="7"/>
        <v>-4.8763968461667417E-2</v>
      </c>
      <c r="I65" s="186">
        <v>4.7208563481287156</v>
      </c>
      <c r="J65" s="187">
        <f t="shared" si="7"/>
        <v>-0.77626764526897318</v>
      </c>
      <c r="K65" s="186">
        <v>5.3480555886913992</v>
      </c>
      <c r="L65" s="187">
        <f t="shared" si="8"/>
        <v>0.62719924056268361</v>
      </c>
      <c r="M65" s="186">
        <v>4.7336575932491431</v>
      </c>
      <c r="N65" s="187">
        <v>5.5961081652851519E-2</v>
      </c>
      <c r="O65" s="187">
        <v>-0.35674189585892435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4.7269155206286833</v>
      </c>
      <c r="D75" s="185">
        <v>-2.2850901290888306</v>
      </c>
      <c r="E75" s="184">
        <v>7.3121748178980228</v>
      </c>
      <c r="F75" s="185">
        <f t="shared" ref="F75:J77" si="10">IFERROR(E75-C75,"-")</f>
        <v>2.5852592972693396</v>
      </c>
      <c r="G75" s="184">
        <v>2.3601265822784812</v>
      </c>
      <c r="H75" s="185">
        <f t="shared" si="10"/>
        <v>-4.9520482356195412</v>
      </c>
      <c r="I75" s="184">
        <v>4.3053040103492881</v>
      </c>
      <c r="J75" s="185">
        <f t="shared" si="10"/>
        <v>1.945177428070807</v>
      </c>
      <c r="K75" s="184">
        <v>4.6329824561403505</v>
      </c>
      <c r="L75" s="185">
        <f t="shared" ref="L75:L77" si="11">IFERROR(K75-I75,"-")</f>
        <v>0.32767844579106242</v>
      </c>
      <c r="M75" s="184">
        <v>11.592905405405405</v>
      </c>
      <c r="N75" s="185">
        <f t="shared" ref="N75:N77" si="12">IFERROR(M75-K75,"-")</f>
        <v>6.9599229492650547</v>
      </c>
      <c r="O75" s="185">
        <f t="shared" ref="O75" si="13">IFERROR(M75-C75,"-")</f>
        <v>6.865989884776722</v>
      </c>
    </row>
    <row r="76" spans="1:16" x14ac:dyDescent="0.25">
      <c r="A76" s="1">
        <v>2</v>
      </c>
      <c r="B76" s="114" t="s">
        <v>73</v>
      </c>
      <c r="C76" s="184">
        <v>5.8515881708652797</v>
      </c>
      <c r="D76" s="185">
        <v>1.1965632243221576</v>
      </c>
      <c r="E76" s="184">
        <v>4.373746184038378</v>
      </c>
      <c r="F76" s="185">
        <f t="shared" si="10"/>
        <v>-1.4778419868269017</v>
      </c>
      <c r="G76" s="184">
        <v>2.2005265467310222</v>
      </c>
      <c r="H76" s="185">
        <f t="shared" si="10"/>
        <v>-2.1732196373073558</v>
      </c>
      <c r="I76" s="184">
        <v>3.0024086712163789</v>
      </c>
      <c r="J76" s="185">
        <f t="shared" si="10"/>
        <v>0.80188212448535667</v>
      </c>
      <c r="K76" s="184">
        <v>3.7690100430416069</v>
      </c>
      <c r="L76" s="185">
        <f t="shared" si="11"/>
        <v>0.76660137182522803</v>
      </c>
      <c r="M76" s="184">
        <v>5.6968660968660965</v>
      </c>
      <c r="N76" s="185">
        <f t="shared" si="12"/>
        <v>1.9278560538244895</v>
      </c>
      <c r="O76" s="185">
        <f>IFERROR(M76-C76,"-")</f>
        <v>-0.15472207399918325</v>
      </c>
    </row>
    <row r="77" spans="1:16" x14ac:dyDescent="0.25">
      <c r="A77" s="1">
        <v>3</v>
      </c>
      <c r="B77" s="114" t="s">
        <v>75</v>
      </c>
      <c r="C77" s="184">
        <v>5.4962437395659434</v>
      </c>
      <c r="D77" s="185">
        <v>1.3177022475290618</v>
      </c>
      <c r="E77" s="184">
        <v>7.6828703703703702</v>
      </c>
      <c r="F77" s="185">
        <f t="shared" si="10"/>
        <v>2.1866266308044269</v>
      </c>
      <c r="G77" s="184">
        <v>2.2272060979184989</v>
      </c>
      <c r="H77" s="185">
        <f t="shared" si="10"/>
        <v>-5.4556642724518714</v>
      </c>
      <c r="I77" s="184">
        <v>3.5349029326724493</v>
      </c>
      <c r="J77" s="185">
        <f t="shared" si="10"/>
        <v>1.3076968347539504</v>
      </c>
      <c r="K77" s="184">
        <v>3.0666340029397352</v>
      </c>
      <c r="L77" s="185">
        <f t="shared" si="11"/>
        <v>-0.46826892973271406</v>
      </c>
      <c r="M77" s="184">
        <v>4.6758620689655173</v>
      </c>
      <c r="N77" s="185">
        <f t="shared" si="12"/>
        <v>1.6092280660257821</v>
      </c>
      <c r="O77" s="185">
        <f t="shared" ref="O77:O80" si="14">IFERROR(M77-C77,"-")</f>
        <v>-0.82038167060042611</v>
      </c>
    </row>
    <row r="78" spans="1:16" x14ac:dyDescent="0.25">
      <c r="A78" s="1">
        <v>4</v>
      </c>
      <c r="B78" s="114" t="s">
        <v>77</v>
      </c>
      <c r="C78" s="184">
        <v>3.9582702702702703</v>
      </c>
      <c r="D78" s="185">
        <v>-0.38596818847200476</v>
      </c>
      <c r="E78" s="184" t="s">
        <v>236</v>
      </c>
      <c r="F78" s="185" t="str">
        <f>IFERROR(E78-C78,"-")</f>
        <v>-</v>
      </c>
      <c r="G78" s="184">
        <v>2.5212673611111112</v>
      </c>
      <c r="H78" s="185" t="str">
        <f>IFERROR(G78-E78,"-")</f>
        <v>-</v>
      </c>
      <c r="I78" s="184">
        <v>2.9430132708821235</v>
      </c>
      <c r="J78" s="185">
        <f>IFERROR(I78-G78,"-")</f>
        <v>0.42174590977101234</v>
      </c>
      <c r="K78" s="184">
        <v>2.6192314441130025</v>
      </c>
      <c r="L78" s="185">
        <f>IFERROR(K78-I78,"-")</f>
        <v>-0.32378182676912104</v>
      </c>
      <c r="M78" s="184">
        <v>4.938816958618939</v>
      </c>
      <c r="N78" s="185">
        <f>IFERROR(M78-K78,"-")</f>
        <v>2.3195855145059365</v>
      </c>
      <c r="O78" s="185">
        <f t="shared" si="14"/>
        <v>0.98054668834866865</v>
      </c>
    </row>
    <row r="79" spans="1:16" x14ac:dyDescent="0.25">
      <c r="A79" s="1">
        <v>5</v>
      </c>
      <c r="B79" s="114" t="s">
        <v>79</v>
      </c>
      <c r="C79" s="184">
        <v>4.14258230012826</v>
      </c>
      <c r="D79" s="185">
        <v>0.4648848585264802</v>
      </c>
      <c r="E79" s="184" t="s">
        <v>236</v>
      </c>
      <c r="F79" s="185" t="str">
        <f t="shared" ref="F79:J87" si="15">IFERROR(E79-C79,"-")</f>
        <v>-</v>
      </c>
      <c r="G79" s="184">
        <v>2.398233995584989</v>
      </c>
      <c r="H79" s="185" t="str">
        <f t="shared" si="15"/>
        <v>-</v>
      </c>
      <c r="I79" s="184">
        <v>2.8526888470391296</v>
      </c>
      <c r="J79" s="185">
        <f t="shared" si="15"/>
        <v>0.45445485145414066</v>
      </c>
      <c r="K79" s="184">
        <v>2.6760998199125288</v>
      </c>
      <c r="L79" s="185">
        <f t="shared" ref="L79:L87" si="16">IFERROR(K79-I79,"-")</f>
        <v>-0.17658902712660085</v>
      </c>
      <c r="M79" s="184">
        <v>4.5723604735443342</v>
      </c>
      <c r="N79" s="185">
        <f t="shared" ref="N79:N86" si="17">IFERROR(M79-K79,"-")</f>
        <v>1.8962606536318054</v>
      </c>
      <c r="O79" s="185">
        <f t="shared" si="14"/>
        <v>0.42977817341607416</v>
      </c>
    </row>
    <row r="80" spans="1:16" x14ac:dyDescent="0.25">
      <c r="A80" s="1">
        <v>6</v>
      </c>
      <c r="B80" s="114" t="s">
        <v>81</v>
      </c>
      <c r="C80" s="184">
        <v>3.5378521126760565</v>
      </c>
      <c r="D80" s="185">
        <v>-3.7689167362011666E-2</v>
      </c>
      <c r="E80" s="184" t="s">
        <v>236</v>
      </c>
      <c r="F80" s="185" t="str">
        <f t="shared" si="15"/>
        <v>-</v>
      </c>
      <c r="G80" s="184">
        <v>2.6477143506936547</v>
      </c>
      <c r="H80" s="185" t="str">
        <f t="shared" si="15"/>
        <v>-</v>
      </c>
      <c r="I80" s="184">
        <v>3.2245340268747289</v>
      </c>
      <c r="J80" s="185">
        <f t="shared" si="15"/>
        <v>0.57681967618107421</v>
      </c>
      <c r="K80" s="184">
        <v>3.266274299982165</v>
      </c>
      <c r="L80" s="185">
        <f t="shared" si="16"/>
        <v>4.174027310743611E-2</v>
      </c>
      <c r="M80" s="184">
        <v>4.3387507342862737</v>
      </c>
      <c r="N80" s="185">
        <f t="shared" si="17"/>
        <v>1.0724764343041087</v>
      </c>
      <c r="O80" s="185">
        <f t="shared" si="14"/>
        <v>0.80089862161021719</v>
      </c>
    </row>
    <row r="81" spans="1:16" x14ac:dyDescent="0.25">
      <c r="A81" s="1">
        <v>7</v>
      </c>
      <c r="B81" s="114" t="s">
        <v>83</v>
      </c>
      <c r="C81" s="184">
        <v>3.8071833648393194</v>
      </c>
      <c r="D81" s="185">
        <v>-1.1340032215751257</v>
      </c>
      <c r="E81" s="184" t="s">
        <v>236</v>
      </c>
      <c r="F81" s="185" t="str">
        <f t="shared" si="15"/>
        <v>-</v>
      </c>
      <c r="G81" s="184">
        <v>3.4859367152184833</v>
      </c>
      <c r="H81" s="185" t="str">
        <f t="shared" si="15"/>
        <v>-</v>
      </c>
      <c r="I81" s="184">
        <v>3.2580684746594675</v>
      </c>
      <c r="J81" s="185">
        <f t="shared" si="15"/>
        <v>-0.22786824055901578</v>
      </c>
      <c r="K81" s="184">
        <v>4.3355167394468701</v>
      </c>
      <c r="L81" s="185">
        <f t="shared" si="16"/>
        <v>1.0774482647874026</v>
      </c>
      <c r="M81" s="184">
        <v>4.7078619504510959</v>
      </c>
      <c r="N81" s="185">
        <f t="shared" si="17"/>
        <v>0.3723452110042258</v>
      </c>
      <c r="O81" s="185">
        <f>IFERROR(M81-C81,"-")</f>
        <v>0.90067858561177649</v>
      </c>
    </row>
    <row r="82" spans="1:16" x14ac:dyDescent="0.25">
      <c r="A82" s="1">
        <v>8</v>
      </c>
      <c r="B82" s="114" t="s">
        <v>85</v>
      </c>
      <c r="C82" s="184">
        <v>4.5113813532896785</v>
      </c>
      <c r="D82" s="185">
        <v>-0.69216571355888945</v>
      </c>
      <c r="E82" s="184">
        <v>3.2512923607122342</v>
      </c>
      <c r="F82" s="185">
        <f t="shared" si="15"/>
        <v>-1.2600889925774443</v>
      </c>
      <c r="G82" s="184">
        <v>4.1454716095729705</v>
      </c>
      <c r="H82" s="185">
        <f t="shared" si="15"/>
        <v>0.8941792488607363</v>
      </c>
      <c r="I82" s="184">
        <v>3.3965042499700706</v>
      </c>
      <c r="J82" s="185">
        <f t="shared" si="15"/>
        <v>-0.74896735960289984</v>
      </c>
      <c r="K82" s="184">
        <v>4.6893287435456106</v>
      </c>
      <c r="L82" s="185">
        <f t="shared" si="16"/>
        <v>1.29282449357554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2.928996036988111</v>
      </c>
      <c r="D83" s="185">
        <v>-3.1390489248745945</v>
      </c>
      <c r="E83" s="184">
        <v>3.2019512195121953</v>
      </c>
      <c r="F83" s="185">
        <f t="shared" si="15"/>
        <v>0.27295518252408435</v>
      </c>
      <c r="G83" s="184">
        <v>2.891643059490085</v>
      </c>
      <c r="H83" s="185">
        <f t="shared" si="15"/>
        <v>-0.31030816002211026</v>
      </c>
      <c r="I83" s="184">
        <v>2.8206357214934408</v>
      </c>
      <c r="J83" s="185">
        <f t="shared" si="15"/>
        <v>-7.1007337996644271E-2</v>
      </c>
      <c r="K83" s="184">
        <v>5.7946447851435972</v>
      </c>
      <c r="L83" s="185">
        <f t="shared" si="16"/>
        <v>2.9740090636501564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3.6155502907602841</v>
      </c>
      <c r="D84" s="185">
        <v>-1.2254283025118875</v>
      </c>
      <c r="E84" s="184">
        <v>2.7446132909956908</v>
      </c>
      <c r="F84" s="185">
        <f t="shared" si="15"/>
        <v>-0.87093699976459327</v>
      </c>
      <c r="G84" s="184">
        <v>4.075253762688134</v>
      </c>
      <c r="H84" s="185">
        <f t="shared" si="15"/>
        <v>1.3306404716924431</v>
      </c>
      <c r="I84" s="184">
        <v>3.2654341366787718</v>
      </c>
      <c r="J84" s="185">
        <f t="shared" si="15"/>
        <v>-0.80981962600936219</v>
      </c>
      <c r="K84" s="184">
        <v>4.6662830840046032</v>
      </c>
      <c r="L84" s="185">
        <f t="shared" si="16"/>
        <v>1.4008489473258314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4.2675159235668794</v>
      </c>
      <c r="D85" s="185">
        <v>-1.3661114765369087</v>
      </c>
      <c r="E85" s="184">
        <v>3.8462073764787754</v>
      </c>
      <c r="F85" s="185">
        <f t="shared" si="15"/>
        <v>-0.42130854708810395</v>
      </c>
      <c r="G85" s="184">
        <v>3.2501179801793301</v>
      </c>
      <c r="H85" s="185">
        <f t="shared" si="15"/>
        <v>-0.59608939629944535</v>
      </c>
      <c r="I85" s="184">
        <v>3.9406060606060604</v>
      </c>
      <c r="J85" s="185">
        <f t="shared" si="15"/>
        <v>0.69048808042673038</v>
      </c>
      <c r="K85" s="184">
        <v>5.841721371261853</v>
      </c>
      <c r="L85" s="185">
        <f t="shared" si="16"/>
        <v>1.9011153106557925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4.2955615332885007</v>
      </c>
      <c r="D86" s="185">
        <v>-1.1920341003680175</v>
      </c>
      <c r="E86" s="184">
        <v>2.8384615384615386</v>
      </c>
      <c r="F86" s="185">
        <f t="shared" si="15"/>
        <v>-1.4570999948269621</v>
      </c>
      <c r="G86" s="184">
        <v>3.1969068276122217</v>
      </c>
      <c r="H86" s="185">
        <f t="shared" si="15"/>
        <v>0.35844528915068308</v>
      </c>
      <c r="I86" s="184">
        <v>3.2061803444782169</v>
      </c>
      <c r="J86" s="185">
        <f t="shared" si="15"/>
        <v>9.2735168659952016E-3</v>
      </c>
      <c r="K86" s="184">
        <v>5.1691045308597934</v>
      </c>
      <c r="L86" s="185">
        <f t="shared" si="16"/>
        <v>1.9629241863815765</v>
      </c>
      <c r="M86" s="184"/>
      <c r="N86" s="185"/>
      <c r="O86" s="185"/>
    </row>
    <row r="87" spans="1:16" ht="15.75" x14ac:dyDescent="0.25">
      <c r="B87" s="117" t="s">
        <v>30</v>
      </c>
      <c r="C87" s="186">
        <v>4.101913185785536</v>
      </c>
      <c r="D87" s="187">
        <v>-0.78063427579318567</v>
      </c>
      <c r="E87" s="186">
        <v>3.7144348105330764</v>
      </c>
      <c r="F87" s="187">
        <f t="shared" si="15"/>
        <v>-0.38747837525245954</v>
      </c>
      <c r="G87" s="186">
        <v>3.0142587737454578</v>
      </c>
      <c r="H87" s="187">
        <f t="shared" si="15"/>
        <v>-0.70017603678761864</v>
      </c>
      <c r="I87" s="186">
        <v>3.2251008441801474</v>
      </c>
      <c r="J87" s="187">
        <f t="shared" si="15"/>
        <v>0.21084207043468961</v>
      </c>
      <c r="K87" s="186">
        <v>4.2040961812646911</v>
      </c>
      <c r="L87" s="187">
        <f t="shared" si="16"/>
        <v>0.97899533708454367</v>
      </c>
      <c r="M87" s="186">
        <v>5.012286285249056</v>
      </c>
      <c r="N87" s="187">
        <v>1.612107999025381</v>
      </c>
      <c r="O87" s="187">
        <v>0.88110623141706856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8.7258313918726671</v>
      </c>
      <c r="D97" s="185">
        <v>-0.12724211856814449</v>
      </c>
      <c r="E97" s="184">
        <v>8.8097432995524461</v>
      </c>
      <c r="F97" s="185">
        <f t="shared" ref="F97:J99" si="18">IFERROR(E97-C97,"-")</f>
        <v>8.3911907679778963E-2</v>
      </c>
      <c r="G97" s="184">
        <v>7.5142624286878563</v>
      </c>
      <c r="H97" s="185">
        <f t="shared" si="18"/>
        <v>-1.2954808708645897</v>
      </c>
      <c r="I97" s="184">
        <v>8.0387403221823561</v>
      </c>
      <c r="J97" s="185">
        <f t="shared" si="18"/>
        <v>0.5244778934944998</v>
      </c>
      <c r="K97" s="184">
        <v>8.0776569159140159</v>
      </c>
      <c r="L97" s="185">
        <f t="shared" ref="L97:L99" si="19">IFERROR(K97-I97,"-")</f>
        <v>3.8916593731659788E-2</v>
      </c>
      <c r="M97" s="184">
        <v>8.2303954663556951</v>
      </c>
      <c r="N97" s="185">
        <f t="shared" ref="N97:N99" si="20">IFERROR(M97-K97,"-")</f>
        <v>0.15273855044167917</v>
      </c>
      <c r="O97" s="185">
        <f t="shared" ref="O97" si="21">IFERROR(M97-C97,"-")</f>
        <v>-0.49543592551697202</v>
      </c>
    </row>
    <row r="98" spans="2:15" x14ac:dyDescent="0.25">
      <c r="B98" s="114" t="s">
        <v>73</v>
      </c>
      <c r="C98" s="184">
        <v>8.2012929517063338</v>
      </c>
      <c r="D98" s="185">
        <v>-0.1801691496029143</v>
      </c>
      <c r="E98" s="184">
        <v>8.0829859183364459</v>
      </c>
      <c r="F98" s="185">
        <f t="shared" si="18"/>
        <v>-0.1183070333698879</v>
      </c>
      <c r="G98" s="184">
        <v>6.4283309957924262</v>
      </c>
      <c r="H98" s="185">
        <f t="shared" si="18"/>
        <v>-1.6546549225440197</v>
      </c>
      <c r="I98" s="184">
        <v>7.1223893676062513</v>
      </c>
      <c r="J98" s="185">
        <f t="shared" si="18"/>
        <v>0.69405837181382513</v>
      </c>
      <c r="K98" s="184">
        <v>7.6832126923194721</v>
      </c>
      <c r="L98" s="185">
        <f t="shared" si="19"/>
        <v>0.56082332471322083</v>
      </c>
      <c r="M98" s="184">
        <v>7.4371709453478081</v>
      </c>
      <c r="N98" s="185">
        <f t="shared" si="20"/>
        <v>-0.24604174697166403</v>
      </c>
      <c r="O98" s="185">
        <f>IFERROR(M98-C98,"-")</f>
        <v>-0.76412200635852567</v>
      </c>
    </row>
    <row r="99" spans="2:15" x14ac:dyDescent="0.25">
      <c r="B99" s="114" t="s">
        <v>75</v>
      </c>
      <c r="C99" s="184">
        <v>7.4035800737809616</v>
      </c>
      <c r="D99" s="185">
        <v>-0.43827937582651089</v>
      </c>
      <c r="E99" s="184">
        <v>9.413782510751588</v>
      </c>
      <c r="F99" s="185">
        <f t="shared" si="18"/>
        <v>2.0102024369706264</v>
      </c>
      <c r="G99" s="184">
        <v>7.1092631092631091</v>
      </c>
      <c r="H99" s="185">
        <f t="shared" si="18"/>
        <v>-2.3045194014884789</v>
      </c>
      <c r="I99" s="184">
        <v>7.2840891870321167</v>
      </c>
      <c r="J99" s="185">
        <f t="shared" si="18"/>
        <v>0.1748260777690076</v>
      </c>
      <c r="K99" s="184">
        <v>7.3495983117988963</v>
      </c>
      <c r="L99" s="185">
        <f t="shared" si="19"/>
        <v>6.5509124766779614E-2</v>
      </c>
      <c r="M99" s="184">
        <v>7.247811011487812</v>
      </c>
      <c r="N99" s="185">
        <f t="shared" si="20"/>
        <v>-0.10178730031108429</v>
      </c>
      <c r="O99" s="185">
        <f t="shared" ref="O99:O102" si="22">IFERROR(M99-C99,"-")</f>
        <v>-0.15576906229314957</v>
      </c>
    </row>
    <row r="100" spans="2:15" x14ac:dyDescent="0.25">
      <c r="B100" s="114" t="s">
        <v>77</v>
      </c>
      <c r="C100" s="184">
        <v>7.6224203684804213</v>
      </c>
      <c r="D100" s="185">
        <v>0.19847734431509245</v>
      </c>
      <c r="E100" s="184" t="s">
        <v>236</v>
      </c>
      <c r="F100" s="185" t="str">
        <f>IFERROR(E100-C100,"-")</f>
        <v>-</v>
      </c>
      <c r="G100" s="184">
        <v>6.6948441247002402</v>
      </c>
      <c r="H100" s="185" t="str">
        <f>IFERROR(G100-E100,"-")</f>
        <v>-</v>
      </c>
      <c r="I100" s="184">
        <v>6.9411300003077905</v>
      </c>
      <c r="J100" s="185">
        <f>IFERROR(I100-G100,"-")</f>
        <v>0.24628587560755033</v>
      </c>
      <c r="K100" s="184">
        <v>6.9855571525532003</v>
      </c>
      <c r="L100" s="185">
        <f>IFERROR(K100-I100,"-")</f>
        <v>4.4427152245409829E-2</v>
      </c>
      <c r="M100" s="184">
        <v>7.1371846983741074</v>
      </c>
      <c r="N100" s="185">
        <f>IFERROR(M100-K100,"-")</f>
        <v>0.15162754582090709</v>
      </c>
      <c r="O100" s="185">
        <f t="shared" si="22"/>
        <v>-0.48523567010631385</v>
      </c>
    </row>
    <row r="101" spans="2:15" x14ac:dyDescent="0.25">
      <c r="B101" s="114" t="s">
        <v>79</v>
      </c>
      <c r="C101" s="184">
        <v>7.3715989877033259</v>
      </c>
      <c r="D101" s="185">
        <v>-0.27270861119950052</v>
      </c>
      <c r="E101" s="184" t="s">
        <v>236</v>
      </c>
      <c r="F101" s="185" t="str">
        <f t="shared" ref="F101:J109" si="23">IFERROR(E101-C101,"-")</f>
        <v>-</v>
      </c>
      <c r="G101" s="184">
        <v>5.6652285567539806</v>
      </c>
      <c r="H101" s="185" t="str">
        <f t="shared" si="23"/>
        <v>-</v>
      </c>
      <c r="I101" s="184">
        <v>7.0874125071715435</v>
      </c>
      <c r="J101" s="185">
        <f t="shared" si="23"/>
        <v>1.4221839504175628</v>
      </c>
      <c r="K101" s="184">
        <v>7.2427163643341723</v>
      </c>
      <c r="L101" s="185">
        <f t="shared" ref="L101:L109" si="24">IFERROR(K101-I101,"-")</f>
        <v>0.15530385716262884</v>
      </c>
      <c r="M101" s="184">
        <v>6.9829152891334907</v>
      </c>
      <c r="N101" s="185">
        <f t="shared" ref="N101:N108" si="25">IFERROR(M101-K101,"-")</f>
        <v>-0.25980107520068163</v>
      </c>
      <c r="O101" s="185">
        <f t="shared" si="22"/>
        <v>-0.3886836985698352</v>
      </c>
    </row>
    <row r="102" spans="2:15" x14ac:dyDescent="0.25">
      <c r="B102" s="114" t="s">
        <v>81</v>
      </c>
      <c r="C102" s="184">
        <v>8.0316080888398567</v>
      </c>
      <c r="D102" s="185">
        <v>0.37472697287067103</v>
      </c>
      <c r="E102" s="184" t="s">
        <v>236</v>
      </c>
      <c r="F102" s="185" t="str">
        <f t="shared" si="23"/>
        <v>-</v>
      </c>
      <c r="G102" s="184">
        <v>6.1660284463894968</v>
      </c>
      <c r="H102" s="185" t="str">
        <f t="shared" si="23"/>
        <v>-</v>
      </c>
      <c r="I102" s="184">
        <v>7.2050444253367729</v>
      </c>
      <c r="J102" s="185">
        <f t="shared" si="23"/>
        <v>1.0390159789472762</v>
      </c>
      <c r="K102" s="184">
        <v>7.3186980026877029</v>
      </c>
      <c r="L102" s="185">
        <f t="shared" si="24"/>
        <v>0.11365357735092996</v>
      </c>
      <c r="M102" s="184">
        <v>7.2094211786694702</v>
      </c>
      <c r="N102" s="185">
        <f t="shared" si="25"/>
        <v>-0.10927682401823269</v>
      </c>
      <c r="O102" s="185">
        <f t="shared" si="22"/>
        <v>-0.82218691017038648</v>
      </c>
    </row>
    <row r="103" spans="2:15" x14ac:dyDescent="0.25">
      <c r="B103" s="114" t="s">
        <v>83</v>
      </c>
      <c r="C103" s="184">
        <v>8.8261690582168679</v>
      </c>
      <c r="D103" s="185">
        <v>0.43331592635715133</v>
      </c>
      <c r="E103" s="184" t="s">
        <v>236</v>
      </c>
      <c r="F103" s="185" t="str">
        <f t="shared" si="23"/>
        <v>-</v>
      </c>
      <c r="G103" s="184">
        <v>6.9288217653647433</v>
      </c>
      <c r="H103" s="185" t="str">
        <f t="shared" si="23"/>
        <v>-</v>
      </c>
      <c r="I103" s="184">
        <v>7.7729228273877222</v>
      </c>
      <c r="J103" s="185">
        <f t="shared" si="23"/>
        <v>0.84410106202297897</v>
      </c>
      <c r="K103" s="184">
        <v>8.1872381533455361</v>
      </c>
      <c r="L103" s="185">
        <f t="shared" si="24"/>
        <v>0.41431532595781384</v>
      </c>
      <c r="M103" s="184">
        <v>7.7253439183229169</v>
      </c>
      <c r="N103" s="185">
        <f t="shared" si="25"/>
        <v>-0.46189423502261917</v>
      </c>
      <c r="O103" s="185">
        <f>IFERROR(M103-C103,"-")</f>
        <v>-1.100825139893951</v>
      </c>
    </row>
    <row r="104" spans="2:15" x14ac:dyDescent="0.25">
      <c r="B104" s="114" t="s">
        <v>85</v>
      </c>
      <c r="C104" s="184">
        <v>8.7305403838525617</v>
      </c>
      <c r="D104" s="185">
        <v>0.17278302760985831</v>
      </c>
      <c r="E104" s="184">
        <v>7.3959975055275242</v>
      </c>
      <c r="F104" s="185">
        <f t="shared" si="23"/>
        <v>-1.3345428783250375</v>
      </c>
      <c r="G104" s="184">
        <v>7.8653993334156276</v>
      </c>
      <c r="H104" s="185">
        <f t="shared" si="23"/>
        <v>0.46940182788810336</v>
      </c>
      <c r="I104" s="184">
        <v>8.2201171517481235</v>
      </c>
      <c r="J104" s="185">
        <f t="shared" si="23"/>
        <v>0.35471781833249594</v>
      </c>
      <c r="K104" s="184">
        <v>8.4153045525416381</v>
      </c>
      <c r="L104" s="185">
        <f t="shared" si="24"/>
        <v>0.1951874007935146</v>
      </c>
      <c r="M104" s="184"/>
      <c r="N104" s="185"/>
      <c r="O104" s="185"/>
    </row>
    <row r="105" spans="2:15" x14ac:dyDescent="0.25">
      <c r="B105" s="114" t="s">
        <v>87</v>
      </c>
      <c r="C105" s="184">
        <v>8.3613096098065149</v>
      </c>
      <c r="D105" s="185">
        <v>0.38162828893502532</v>
      </c>
      <c r="E105" s="184">
        <v>6.7584219059628898</v>
      </c>
      <c r="F105" s="185">
        <f t="shared" si="23"/>
        <v>-1.6028877038436251</v>
      </c>
      <c r="G105" s="184">
        <v>7.5428242806433063</v>
      </c>
      <c r="H105" s="185">
        <f t="shared" si="23"/>
        <v>0.78440237468041651</v>
      </c>
      <c r="I105" s="184">
        <v>7.6188169771045304</v>
      </c>
      <c r="J105" s="185">
        <f t="shared" si="23"/>
        <v>7.5992696461224085E-2</v>
      </c>
      <c r="K105" s="184">
        <v>7.7166896208928328</v>
      </c>
      <c r="L105" s="185">
        <f t="shared" si="24"/>
        <v>9.7872643788302405E-2</v>
      </c>
      <c r="M105" s="184"/>
      <c r="N105" s="185"/>
      <c r="O105" s="185"/>
    </row>
    <row r="106" spans="2:15" x14ac:dyDescent="0.25">
      <c r="B106" s="114" t="s">
        <v>89</v>
      </c>
      <c r="C106" s="184">
        <v>7.8410055764518436</v>
      </c>
      <c r="D106" s="185">
        <v>0.29446728307901093</v>
      </c>
      <c r="E106" s="184">
        <v>5.2482198086743868</v>
      </c>
      <c r="F106" s="185">
        <f t="shared" si="23"/>
        <v>-2.5927857677774568</v>
      </c>
      <c r="G106" s="184">
        <v>7.2200422688346748</v>
      </c>
      <c r="H106" s="185">
        <f t="shared" si="23"/>
        <v>1.9718224601602881</v>
      </c>
      <c r="I106" s="184">
        <v>7.3642739313724546</v>
      </c>
      <c r="J106" s="185">
        <f t="shared" si="23"/>
        <v>0.14423166253777975</v>
      </c>
      <c r="K106" s="184">
        <v>7.4843275943999705</v>
      </c>
      <c r="L106" s="185">
        <f t="shared" si="24"/>
        <v>0.12005366302751597</v>
      </c>
      <c r="M106" s="184"/>
      <c r="N106" s="185"/>
      <c r="O106" s="185"/>
    </row>
    <row r="107" spans="2:15" x14ac:dyDescent="0.25">
      <c r="B107" s="114" t="s">
        <v>91</v>
      </c>
      <c r="C107" s="184">
        <v>7.9143080578698832</v>
      </c>
      <c r="D107" s="185">
        <v>-3.8544661270353942E-2</v>
      </c>
      <c r="E107" s="184">
        <v>7.2074655905455067</v>
      </c>
      <c r="F107" s="185">
        <f t="shared" si="23"/>
        <v>-0.7068424673243765</v>
      </c>
      <c r="G107" s="184">
        <v>7.6835052797669618</v>
      </c>
      <c r="H107" s="185">
        <f t="shared" si="23"/>
        <v>0.47603968922145512</v>
      </c>
      <c r="I107" s="184">
        <v>7.444712746769695</v>
      </c>
      <c r="J107" s="185">
        <f t="shared" si="23"/>
        <v>-0.23879253299726688</v>
      </c>
      <c r="K107" s="184">
        <v>7.585129652825815</v>
      </c>
      <c r="L107" s="185">
        <f t="shared" si="24"/>
        <v>0.14041690605612001</v>
      </c>
      <c r="M107" s="184"/>
      <c r="N107" s="185"/>
      <c r="O107" s="185"/>
    </row>
    <row r="108" spans="2:15" x14ac:dyDescent="0.25">
      <c r="B108" s="114" t="s">
        <v>93</v>
      </c>
      <c r="C108" s="184">
        <v>8.1596008245134186</v>
      </c>
      <c r="D108" s="185">
        <v>0.43938312843116911</v>
      </c>
      <c r="E108" s="184">
        <v>7.2810240764077738</v>
      </c>
      <c r="F108" s="185">
        <f t="shared" si="23"/>
        <v>-0.87857674810564479</v>
      </c>
      <c r="G108" s="184">
        <v>7.6686953107471396</v>
      </c>
      <c r="H108" s="185">
        <f t="shared" si="23"/>
        <v>0.38767123433936579</v>
      </c>
      <c r="I108" s="184">
        <v>7.4694431779887802</v>
      </c>
      <c r="J108" s="185">
        <f t="shared" si="23"/>
        <v>-0.1992521327583594</v>
      </c>
      <c r="K108" s="184">
        <v>7.5471765135078055</v>
      </c>
      <c r="L108" s="185">
        <f t="shared" si="24"/>
        <v>7.7733335519025282E-2</v>
      </c>
      <c r="M108" s="184"/>
      <c r="N108" s="185"/>
      <c r="O108" s="185"/>
    </row>
    <row r="109" spans="2:15" ht="15.75" x14ac:dyDescent="0.25">
      <c r="B109" s="117" t="s">
        <v>30</v>
      </c>
      <c r="C109" s="186">
        <v>8.0907406332579939</v>
      </c>
      <c r="D109" s="187">
        <v>0.10363465458614662</v>
      </c>
      <c r="E109" s="186">
        <v>8.0875504117928827</v>
      </c>
      <c r="F109" s="187">
        <f t="shared" si="23"/>
        <v>-3.1902214651111649E-3</v>
      </c>
      <c r="G109" s="186">
        <v>7.3785757968639158</v>
      </c>
      <c r="H109" s="187">
        <f t="shared" si="23"/>
        <v>-0.70897461492896685</v>
      </c>
      <c r="I109" s="186">
        <v>7.4599360119472946</v>
      </c>
      <c r="J109" s="187">
        <f t="shared" si="23"/>
        <v>8.1360215083378762E-2</v>
      </c>
      <c r="K109" s="186">
        <v>7.6289370963820513</v>
      </c>
      <c r="L109" s="187">
        <f t="shared" si="24"/>
        <v>0.1690010844347567</v>
      </c>
      <c r="M109" s="186">
        <v>7.4177834928799351</v>
      </c>
      <c r="N109" s="187">
        <v>-0.13021891750217485</v>
      </c>
      <c r="O109" s="187">
        <v>-0.59711534775236164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8.461795758623829</v>
      </c>
      <c r="D119" s="185">
        <v>-0.22722379909060209</v>
      </c>
      <c r="E119" s="184">
        <v>8.7500589594830434</v>
      </c>
      <c r="F119" s="185">
        <f t="shared" ref="F119:J121" si="26">IFERROR(E119-C119,"-")</f>
        <v>0.28826320085921431</v>
      </c>
      <c r="G119" s="184">
        <v>12.152892561983471</v>
      </c>
      <c r="H119" s="185">
        <f t="shared" si="26"/>
        <v>3.4028336025004275</v>
      </c>
      <c r="I119" s="184">
        <v>8.4483703929332918</v>
      </c>
      <c r="J119" s="185">
        <f t="shared" si="26"/>
        <v>-3.7045221690501791</v>
      </c>
      <c r="K119" s="184">
        <v>7.8572825275941032</v>
      </c>
      <c r="L119" s="185">
        <f t="shared" ref="L119:L121" si="27">IFERROR(K119-I119,"-")</f>
        <v>-0.59108786533918867</v>
      </c>
      <c r="M119" s="184">
        <v>8.0684486097496837</v>
      </c>
      <c r="N119" s="185">
        <f t="shared" ref="N119:N121" si="28">IFERROR(M119-K119,"-")</f>
        <v>0.21116608215558053</v>
      </c>
      <c r="O119" s="185">
        <f t="shared" ref="O119" si="29">IFERROR(M119-C119,"-")</f>
        <v>-0.39334714887414535</v>
      </c>
    </row>
    <row r="120" spans="1:16" x14ac:dyDescent="0.25">
      <c r="B120" s="114" t="s">
        <v>73</v>
      </c>
      <c r="C120" s="184">
        <v>7.7122045276012283</v>
      </c>
      <c r="D120" s="185">
        <v>-0.21588495647994321</v>
      </c>
      <c r="E120" s="184">
        <v>7.8022204315516159</v>
      </c>
      <c r="F120" s="185">
        <f t="shared" si="26"/>
        <v>9.001590395038761E-2</v>
      </c>
      <c r="G120" s="184">
        <v>9.7859922178988334</v>
      </c>
      <c r="H120" s="185">
        <f t="shared" si="26"/>
        <v>1.9837717863472175</v>
      </c>
      <c r="I120" s="184">
        <v>7.0618689131863537</v>
      </c>
      <c r="J120" s="185">
        <f t="shared" si="26"/>
        <v>-2.7241233047124798</v>
      </c>
      <c r="K120" s="184">
        <v>7.1998924652344991</v>
      </c>
      <c r="L120" s="185">
        <f t="shared" si="27"/>
        <v>0.13802355204814543</v>
      </c>
      <c r="M120" s="184">
        <v>6.8962858384013899</v>
      </c>
      <c r="N120" s="185">
        <f t="shared" si="28"/>
        <v>-0.30360662683310924</v>
      </c>
      <c r="O120" s="185">
        <f>IFERROR(M120-C120,"-")</f>
        <v>-0.81591868919983845</v>
      </c>
    </row>
    <row r="121" spans="1:16" x14ac:dyDescent="0.25">
      <c r="B121" s="114" t="s">
        <v>75</v>
      </c>
      <c r="C121" s="184">
        <v>7.0681214128885639</v>
      </c>
      <c r="D121" s="185">
        <v>-0.23274179543788609</v>
      </c>
      <c r="E121" s="184">
        <v>9.2818587662337659</v>
      </c>
      <c r="F121" s="185">
        <f t="shared" si="26"/>
        <v>2.2137373533452021</v>
      </c>
      <c r="G121" s="184">
        <v>10.099264705882353</v>
      </c>
      <c r="H121" s="185">
        <f t="shared" si="26"/>
        <v>0.81740593964858732</v>
      </c>
      <c r="I121" s="184">
        <v>6.9234636871508384</v>
      </c>
      <c r="J121" s="185">
        <f t="shared" si="26"/>
        <v>-3.1758010187315149</v>
      </c>
      <c r="K121" s="184">
        <v>6.6670311047941837</v>
      </c>
      <c r="L121" s="185">
        <f t="shared" si="27"/>
        <v>-0.25643258235665467</v>
      </c>
      <c r="M121" s="184">
        <v>6.5950701691255844</v>
      </c>
      <c r="N121" s="185">
        <f t="shared" si="28"/>
        <v>-7.1960935668599291E-2</v>
      </c>
      <c r="O121" s="185">
        <f t="shared" ref="O121:O124" si="30">IFERROR(M121-C121,"-")</f>
        <v>-0.47305124376297947</v>
      </c>
    </row>
    <row r="122" spans="1:16" x14ac:dyDescent="0.25">
      <c r="B122" s="114" t="s">
        <v>77</v>
      </c>
      <c r="C122" s="184">
        <v>7.2946335393754511</v>
      </c>
      <c r="D122" s="185">
        <v>0.19559402124432079</v>
      </c>
      <c r="E122" s="184" t="s">
        <v>236</v>
      </c>
      <c r="F122" s="185" t="str">
        <f>IFERROR(E122-C122,"-")</f>
        <v>-</v>
      </c>
      <c r="G122" s="184">
        <v>9.9811320754716988</v>
      </c>
      <c r="H122" s="185" t="str">
        <f>IFERROR(G122-E122,"-")</f>
        <v>-</v>
      </c>
      <c r="I122" s="184">
        <v>6.9025331526871128</v>
      </c>
      <c r="J122" s="185">
        <f>IFERROR(I122-G122,"-")</f>
        <v>-3.078598922784586</v>
      </c>
      <c r="K122" s="184">
        <v>6.7026205151230664</v>
      </c>
      <c r="L122" s="185">
        <f>IFERROR(K122-I122,"-")</f>
        <v>-0.19991263756404631</v>
      </c>
      <c r="M122" s="184">
        <v>6.7122518964979738</v>
      </c>
      <c r="N122" s="185">
        <f>IFERROR(M122-K122,"-")</f>
        <v>9.6313813749073773E-3</v>
      </c>
      <c r="O122" s="185">
        <f t="shared" si="30"/>
        <v>-0.58238164287747729</v>
      </c>
    </row>
    <row r="123" spans="1:16" x14ac:dyDescent="0.25">
      <c r="B123" s="114" t="s">
        <v>79</v>
      </c>
      <c r="C123" s="184">
        <v>7.0437953972016212</v>
      </c>
      <c r="D123" s="185">
        <v>-0.36097772544262341</v>
      </c>
      <c r="E123" s="184" t="s">
        <v>236</v>
      </c>
      <c r="F123" s="185" t="str">
        <f t="shared" ref="F123:J131" si="31">IFERROR(E123-C123,"-")</f>
        <v>-</v>
      </c>
      <c r="G123" s="184">
        <v>8.518518518518519</v>
      </c>
      <c r="H123" s="185" t="str">
        <f t="shared" si="31"/>
        <v>-</v>
      </c>
      <c r="I123" s="184">
        <v>6.9931297709923665</v>
      </c>
      <c r="J123" s="185">
        <f t="shared" si="31"/>
        <v>-1.5253887475261525</v>
      </c>
      <c r="K123" s="184">
        <v>6.8880018826255389</v>
      </c>
      <c r="L123" s="185">
        <f t="shared" ref="L123:L131" si="32">IFERROR(K123-I123,"-")</f>
        <v>-0.10512788836682763</v>
      </c>
      <c r="M123" s="184">
        <v>6.8473654390934842</v>
      </c>
      <c r="N123" s="185">
        <f t="shared" ref="N123:N130" si="33">IFERROR(M123-K123,"-")</f>
        <v>-4.0636443532054756E-2</v>
      </c>
      <c r="O123" s="185">
        <f t="shared" si="30"/>
        <v>-0.19642995810813701</v>
      </c>
    </row>
    <row r="124" spans="1:16" x14ac:dyDescent="0.25">
      <c r="B124" s="114" t="s">
        <v>81</v>
      </c>
      <c r="C124" s="184">
        <v>7.9292300380228138</v>
      </c>
      <c r="D124" s="185">
        <v>0.47713427701393663</v>
      </c>
      <c r="E124" s="184" t="s">
        <v>236</v>
      </c>
      <c r="F124" s="185" t="str">
        <f t="shared" si="31"/>
        <v>-</v>
      </c>
      <c r="G124" s="184">
        <v>7.2287145242070121</v>
      </c>
      <c r="H124" s="185" t="str">
        <f t="shared" si="31"/>
        <v>-</v>
      </c>
      <c r="I124" s="184">
        <v>7.0899205819045497</v>
      </c>
      <c r="J124" s="185">
        <f t="shared" si="31"/>
        <v>-0.13879394230246245</v>
      </c>
      <c r="K124" s="184">
        <v>7.0327701981644752</v>
      </c>
      <c r="L124" s="185">
        <f t="shared" si="32"/>
        <v>-5.7150383740074417E-2</v>
      </c>
      <c r="M124" s="184">
        <v>6.9228213762590034</v>
      </c>
      <c r="N124" s="185">
        <f t="shared" si="33"/>
        <v>-0.10994882190547184</v>
      </c>
      <c r="O124" s="185">
        <f t="shared" si="30"/>
        <v>-1.0064086617638104</v>
      </c>
    </row>
    <row r="125" spans="1:16" x14ac:dyDescent="0.25">
      <c r="B125" s="114" t="s">
        <v>83</v>
      </c>
      <c r="C125" s="184">
        <v>9.0316259708614659</v>
      </c>
      <c r="D125" s="185">
        <v>0.74443833289237027</v>
      </c>
      <c r="E125" s="184" t="s">
        <v>236</v>
      </c>
      <c r="F125" s="185" t="str">
        <f t="shared" si="31"/>
        <v>-</v>
      </c>
      <c r="G125" s="184">
        <v>6.4239951030401956</v>
      </c>
      <c r="H125" s="185" t="str">
        <f t="shared" si="31"/>
        <v>-</v>
      </c>
      <c r="I125" s="184">
        <v>7.6534467912677915</v>
      </c>
      <c r="J125" s="185">
        <f t="shared" si="31"/>
        <v>1.2294516882275959</v>
      </c>
      <c r="K125" s="184">
        <v>8.108403049520982</v>
      </c>
      <c r="L125" s="185">
        <f t="shared" si="32"/>
        <v>0.45495625825319053</v>
      </c>
      <c r="M125" s="184">
        <v>7.6405631255651523</v>
      </c>
      <c r="N125" s="185">
        <f t="shared" si="33"/>
        <v>-0.46783992395582974</v>
      </c>
      <c r="O125" s="185">
        <f>IFERROR(M125-C125,"-")</f>
        <v>-1.3910628452963136</v>
      </c>
    </row>
    <row r="126" spans="1:16" x14ac:dyDescent="0.25">
      <c r="B126" s="114" t="s">
        <v>85</v>
      </c>
      <c r="C126" s="184">
        <v>8.7835172653419153</v>
      </c>
      <c r="D126" s="185">
        <v>0.29794025887195019</v>
      </c>
      <c r="E126" s="184">
        <v>7.2573462310640631</v>
      </c>
      <c r="F126" s="185">
        <f t="shared" si="31"/>
        <v>-1.5261710342778523</v>
      </c>
      <c r="G126" s="184">
        <v>7.9384951387910387</v>
      </c>
      <c r="H126" s="185">
        <f t="shared" si="31"/>
        <v>0.68114890772697567</v>
      </c>
      <c r="I126" s="184">
        <v>8.2839328099324447</v>
      </c>
      <c r="J126" s="185">
        <f t="shared" si="31"/>
        <v>0.345437671141406</v>
      </c>
      <c r="K126" s="184">
        <v>8.2147539802607881</v>
      </c>
      <c r="L126" s="185">
        <f t="shared" si="32"/>
        <v>-6.9178829671656672E-2</v>
      </c>
      <c r="M126" s="184"/>
      <c r="N126" s="185"/>
      <c r="O126" s="185"/>
    </row>
    <row r="127" spans="1:16" x14ac:dyDescent="0.25">
      <c r="B127" s="114" t="s">
        <v>87</v>
      </c>
      <c r="C127" s="184">
        <v>8.4090450337579181</v>
      </c>
      <c r="D127" s="185">
        <v>0.46398409782418248</v>
      </c>
      <c r="E127" s="184">
        <v>6.9742889647326507</v>
      </c>
      <c r="F127" s="185">
        <f t="shared" si="31"/>
        <v>-1.4347560690252674</v>
      </c>
      <c r="G127" s="184">
        <v>7.5752586206896551</v>
      </c>
      <c r="H127" s="185">
        <f t="shared" si="31"/>
        <v>0.60096965595700436</v>
      </c>
      <c r="I127" s="184">
        <v>7.5322011429390372</v>
      </c>
      <c r="J127" s="185">
        <f t="shared" si="31"/>
        <v>-4.3057477750617856E-2</v>
      </c>
      <c r="K127" s="184">
        <v>7.2474372453673279</v>
      </c>
      <c r="L127" s="185">
        <f t="shared" si="32"/>
        <v>-0.28476389757170928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8.0838954390029709</v>
      </c>
      <c r="D128" s="185">
        <v>0.46418705838465524</v>
      </c>
      <c r="E128" s="184">
        <v>5.0265500306936772</v>
      </c>
      <c r="F128" s="185">
        <f t="shared" si="31"/>
        <v>-3.0573454083092937</v>
      </c>
      <c r="G128" s="184">
        <v>7.3358822305451516</v>
      </c>
      <c r="H128" s="185">
        <f t="shared" si="31"/>
        <v>2.3093321998514744</v>
      </c>
      <c r="I128" s="184">
        <v>7.32884985391577</v>
      </c>
      <c r="J128" s="185">
        <f t="shared" si="31"/>
        <v>-7.0323766293816092E-3</v>
      </c>
      <c r="K128" s="184">
        <v>7.4310219287105239</v>
      </c>
      <c r="L128" s="185">
        <f t="shared" si="32"/>
        <v>0.10217207479475388</v>
      </c>
      <c r="M128" s="184"/>
      <c r="N128" s="185"/>
      <c r="O128" s="185"/>
    </row>
    <row r="129" spans="2:16" x14ac:dyDescent="0.25">
      <c r="B129" s="114" t="s">
        <v>91</v>
      </c>
      <c r="C129" s="184">
        <v>7.5981980814104224</v>
      </c>
      <c r="D129" s="185">
        <v>7.3892067596688094E-2</v>
      </c>
      <c r="E129" s="184">
        <v>7.6071662089708383</v>
      </c>
      <c r="F129" s="185">
        <f t="shared" si="31"/>
        <v>8.9681275604158728E-3</v>
      </c>
      <c r="G129" s="184">
        <v>7.2370156754132999</v>
      </c>
      <c r="H129" s="185">
        <f t="shared" si="31"/>
        <v>-0.37015053355753835</v>
      </c>
      <c r="I129" s="184">
        <v>6.9267018861860477</v>
      </c>
      <c r="J129" s="185">
        <f t="shared" si="31"/>
        <v>-0.31031378922725228</v>
      </c>
      <c r="K129" s="184">
        <v>6.9971041900596891</v>
      </c>
      <c r="L129" s="185">
        <f t="shared" si="32"/>
        <v>7.0402303873641436E-2</v>
      </c>
      <c r="M129" s="184"/>
      <c r="N129" s="185"/>
      <c r="O129" s="185"/>
    </row>
    <row r="130" spans="2:16" x14ac:dyDescent="0.25">
      <c r="B130" s="114" t="s">
        <v>93</v>
      </c>
      <c r="C130" s="184">
        <v>7.9128610584018553</v>
      </c>
      <c r="D130" s="185">
        <v>0.44868474986191043</v>
      </c>
      <c r="E130" s="184">
        <v>7.4396250000000004</v>
      </c>
      <c r="F130" s="185">
        <f t="shared" si="31"/>
        <v>-0.4732360584018549</v>
      </c>
      <c r="G130" s="184">
        <v>7.7394258885548375</v>
      </c>
      <c r="H130" s="185">
        <f t="shared" si="31"/>
        <v>0.29980088855483711</v>
      </c>
      <c r="I130" s="184">
        <v>6.9646990380020366</v>
      </c>
      <c r="J130" s="185">
        <f t="shared" si="31"/>
        <v>-0.77472685055280088</v>
      </c>
      <c r="K130" s="184">
        <v>7.1482471596087249</v>
      </c>
      <c r="L130" s="185">
        <f t="shared" si="32"/>
        <v>0.18354812160668832</v>
      </c>
      <c r="M130" s="184"/>
      <c r="N130" s="185"/>
      <c r="O130" s="185"/>
    </row>
    <row r="131" spans="2:16" ht="15.75" x14ac:dyDescent="0.25">
      <c r="B131" s="117" t="s">
        <v>30</v>
      </c>
      <c r="C131" s="186">
        <v>7.9551306172604335</v>
      </c>
      <c r="D131" s="187">
        <v>0.19672221056334127</v>
      </c>
      <c r="E131" s="186">
        <v>8.0109965119692017</v>
      </c>
      <c r="F131" s="187">
        <f t="shared" si="31"/>
        <v>5.5865894708768238E-2</v>
      </c>
      <c r="G131" s="186">
        <v>7.4775465267941037</v>
      </c>
      <c r="H131" s="187">
        <f t="shared" si="31"/>
        <v>-0.53344998517509801</v>
      </c>
      <c r="I131" s="186">
        <v>7.3151504214895207</v>
      </c>
      <c r="J131" s="187">
        <f t="shared" si="31"/>
        <v>-0.16239610530458304</v>
      </c>
      <c r="K131" s="186">
        <v>7.2919783012521053</v>
      </c>
      <c r="L131" s="187">
        <f t="shared" si="32"/>
        <v>-2.3172120237415328E-2</v>
      </c>
      <c r="M131" s="186">
        <v>7.0695150320981375</v>
      </c>
      <c r="N131" s="187">
        <v>-0.12591521017421048</v>
      </c>
      <c r="O131" s="187">
        <v>-0.71371203607586953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9.957630522088353</v>
      </c>
      <c r="D141" s="185">
        <v>0.31505823893780516</v>
      </c>
      <c r="E141" s="184">
        <v>9.5090715048025611</v>
      </c>
      <c r="F141" s="185">
        <f t="shared" ref="F141:J143" si="34">IFERROR(E141-C141,"-")</f>
        <v>-0.44855901728579184</v>
      </c>
      <c r="G141" s="184">
        <v>7.4402985074626864</v>
      </c>
      <c r="H141" s="185">
        <f t="shared" si="34"/>
        <v>-2.0687729973398747</v>
      </c>
      <c r="I141" s="184">
        <v>7.9859154929577461</v>
      </c>
      <c r="J141" s="185">
        <f t="shared" si="34"/>
        <v>0.54561698549505966</v>
      </c>
      <c r="K141" s="184">
        <v>8.3375719769673697</v>
      </c>
      <c r="L141" s="185">
        <f t="shared" ref="L141:L143" si="35">IFERROR(K141-I141,"-")</f>
        <v>0.35165648400962368</v>
      </c>
      <c r="M141" s="184">
        <v>8.2255583126550871</v>
      </c>
      <c r="N141" s="185">
        <f t="shared" ref="N141:N143" si="36">IFERROR(M141-K141,"-")</f>
        <v>-0.11201366431228266</v>
      </c>
      <c r="O141" s="185">
        <f t="shared" ref="O141" si="37">IFERROR(M141-C141,"-")</f>
        <v>-1.7320722094332659</v>
      </c>
    </row>
    <row r="142" spans="2:16" x14ac:dyDescent="0.25">
      <c r="B142" s="114" t="s">
        <v>73</v>
      </c>
      <c r="C142" s="184">
        <v>9.5173469387755105</v>
      </c>
      <c r="D142" s="185">
        <v>0.32626745248602695</v>
      </c>
      <c r="E142" s="184">
        <v>9.3424392342439226</v>
      </c>
      <c r="F142" s="185">
        <f t="shared" si="34"/>
        <v>-0.17490770453158788</v>
      </c>
      <c r="G142" s="184">
        <v>7.4991482112436119</v>
      </c>
      <c r="H142" s="185">
        <f t="shared" si="34"/>
        <v>-1.8432910230003108</v>
      </c>
      <c r="I142" s="184">
        <v>7.6964968152866238</v>
      </c>
      <c r="J142" s="185">
        <f t="shared" si="34"/>
        <v>0.19734860404301191</v>
      </c>
      <c r="K142" s="184">
        <v>8.6180293501048215</v>
      </c>
      <c r="L142" s="185">
        <f t="shared" si="35"/>
        <v>0.92153253481819775</v>
      </c>
      <c r="M142" s="184">
        <v>7.8953536184210522</v>
      </c>
      <c r="N142" s="185">
        <f t="shared" si="36"/>
        <v>-0.72267573168376931</v>
      </c>
      <c r="O142" s="185">
        <f>IFERROR(M142-C142,"-")</f>
        <v>-1.6219933203544583</v>
      </c>
    </row>
    <row r="143" spans="2:16" x14ac:dyDescent="0.25">
      <c r="B143" s="114" t="s">
        <v>75</v>
      </c>
      <c r="C143" s="184">
        <v>8.2760593599141785</v>
      </c>
      <c r="D143" s="185">
        <v>0.51513880875616014</v>
      </c>
      <c r="E143" s="184">
        <v>7.4761502743773747</v>
      </c>
      <c r="F143" s="185">
        <f t="shared" si="34"/>
        <v>-0.79990908553680384</v>
      </c>
      <c r="G143" s="184">
        <v>8.8174386920980918</v>
      </c>
      <c r="H143" s="185">
        <f t="shared" si="34"/>
        <v>1.3412884177207172</v>
      </c>
      <c r="I143" s="184">
        <v>7.957861469581248</v>
      </c>
      <c r="J143" s="185">
        <f t="shared" si="34"/>
        <v>-0.85957722251684388</v>
      </c>
      <c r="K143" s="184">
        <v>6.9426764585883314</v>
      </c>
      <c r="L143" s="185">
        <f t="shared" si="35"/>
        <v>-1.0151850109929166</v>
      </c>
      <c r="M143" s="184">
        <v>7.061682607846965</v>
      </c>
      <c r="N143" s="185">
        <f t="shared" si="36"/>
        <v>0.11900614925863362</v>
      </c>
      <c r="O143" s="185">
        <f t="shared" ref="O143:O146" si="38">IFERROR(M143-C143,"-")</f>
        <v>-1.2143767520672135</v>
      </c>
    </row>
    <row r="144" spans="2:16" x14ac:dyDescent="0.25">
      <c r="B144" s="114" t="s">
        <v>77</v>
      </c>
      <c r="C144" s="184">
        <v>8.3319114361161901</v>
      </c>
      <c r="D144" s="185">
        <v>9.3130612100260635E-2</v>
      </c>
      <c r="E144" s="184" t="s">
        <v>236</v>
      </c>
      <c r="F144" s="185" t="str">
        <f>IFERROR(E144-C144,"-")</f>
        <v>-</v>
      </c>
      <c r="G144" s="184">
        <v>6.8098720292504566</v>
      </c>
      <c r="H144" s="185" t="str">
        <f>IFERROR(G144-E144,"-")</f>
        <v>-</v>
      </c>
      <c r="I144" s="184">
        <v>7.6099382080329558</v>
      </c>
      <c r="J144" s="185">
        <f>IFERROR(I144-G144,"-")</f>
        <v>0.80006617878249919</v>
      </c>
      <c r="K144" s="184">
        <v>7.6405925155925152</v>
      </c>
      <c r="L144" s="185">
        <f>IFERROR(K144-I144,"-")</f>
        <v>3.0654307559559335E-2</v>
      </c>
      <c r="M144" s="184">
        <v>8.7732676138011012</v>
      </c>
      <c r="N144" s="185">
        <f>IFERROR(M144-K144,"-")</f>
        <v>1.132675098208586</v>
      </c>
      <c r="O144" s="185">
        <f t="shared" si="38"/>
        <v>0.44135617768491109</v>
      </c>
    </row>
    <row r="145" spans="1:16" x14ac:dyDescent="0.25">
      <c r="B145" s="114" t="s">
        <v>79</v>
      </c>
      <c r="C145" s="184">
        <v>9.2042233150130173</v>
      </c>
      <c r="D145" s="185">
        <v>0.92877136448970532</v>
      </c>
      <c r="E145" s="184" t="s">
        <v>236</v>
      </c>
      <c r="F145" s="185" t="str">
        <f t="shared" ref="F145:J153" si="39">IFERROR(E145-C145,"-")</f>
        <v>-</v>
      </c>
      <c r="G145" s="184">
        <v>6.4708171206225682</v>
      </c>
      <c r="H145" s="185" t="str">
        <f t="shared" si="39"/>
        <v>-</v>
      </c>
      <c r="I145" s="184">
        <v>8.9834313201496521</v>
      </c>
      <c r="J145" s="185">
        <f t="shared" si="39"/>
        <v>2.5126141995270839</v>
      </c>
      <c r="K145" s="184">
        <v>8.4921241050119338</v>
      </c>
      <c r="L145" s="185">
        <f t="shared" ref="L145:L153" si="40">IFERROR(K145-I145,"-")</f>
        <v>-0.49130721513771825</v>
      </c>
      <c r="M145" s="184">
        <v>6.7299377061194576</v>
      </c>
      <c r="N145" s="185">
        <f t="shared" ref="N145:N152" si="41">IFERROR(M145-K145,"-")</f>
        <v>-1.7621863988924762</v>
      </c>
      <c r="O145" s="185">
        <f t="shared" si="38"/>
        <v>-2.4742856088935596</v>
      </c>
    </row>
    <row r="146" spans="1:16" x14ac:dyDescent="0.25">
      <c r="B146" s="114" t="s">
        <v>81</v>
      </c>
      <c r="C146" s="184">
        <v>8.4819118035384218</v>
      </c>
      <c r="D146" s="185">
        <v>-0.18418845134688056</v>
      </c>
      <c r="E146" s="184" t="s">
        <v>236</v>
      </c>
      <c r="F146" s="185" t="str">
        <f t="shared" si="39"/>
        <v>-</v>
      </c>
      <c r="G146" s="184">
        <v>8.1428571428571423</v>
      </c>
      <c r="H146" s="185" t="str">
        <f t="shared" si="39"/>
        <v>-</v>
      </c>
      <c r="I146" s="184">
        <v>8.091552226383687</v>
      </c>
      <c r="J146" s="185">
        <f t="shared" si="39"/>
        <v>-5.1304916473455364E-2</v>
      </c>
      <c r="K146" s="184">
        <v>7.9044607190412783</v>
      </c>
      <c r="L146" s="185">
        <f t="shared" si="40"/>
        <v>-0.18709150734240865</v>
      </c>
      <c r="M146" s="184">
        <v>8.5098308184727944</v>
      </c>
      <c r="N146" s="185">
        <f t="shared" si="41"/>
        <v>0.6053700994315161</v>
      </c>
      <c r="O146" s="185">
        <f t="shared" si="38"/>
        <v>2.7919014934372655E-2</v>
      </c>
    </row>
    <row r="147" spans="1:16" x14ac:dyDescent="0.25">
      <c r="B147" s="114" t="s">
        <v>83</v>
      </c>
      <c r="C147" s="184">
        <v>8.6220999760822767</v>
      </c>
      <c r="D147" s="185">
        <v>-0.92605069717492405</v>
      </c>
      <c r="E147" s="184" t="s">
        <v>236</v>
      </c>
      <c r="F147" s="185" t="str">
        <f t="shared" si="39"/>
        <v>-</v>
      </c>
      <c r="G147" s="184">
        <v>8.5867530597552193</v>
      </c>
      <c r="H147" s="185" t="str">
        <f t="shared" si="39"/>
        <v>-</v>
      </c>
      <c r="I147" s="184">
        <v>8.8038082284937094</v>
      </c>
      <c r="J147" s="185">
        <f t="shared" si="39"/>
        <v>0.21705516873849007</v>
      </c>
      <c r="K147" s="184">
        <v>8.2872928176795586</v>
      </c>
      <c r="L147" s="185">
        <f t="shared" si="40"/>
        <v>-0.51651541081415075</v>
      </c>
      <c r="M147" s="184">
        <v>8.7405295315682281</v>
      </c>
      <c r="N147" s="185">
        <f t="shared" si="41"/>
        <v>0.45323671388866948</v>
      </c>
      <c r="O147" s="185">
        <f>IFERROR(M147-C147,"-")</f>
        <v>0.11842955548595135</v>
      </c>
    </row>
    <row r="148" spans="1:16" x14ac:dyDescent="0.25">
      <c r="B148" s="114" t="s">
        <v>85</v>
      </c>
      <c r="C148" s="184">
        <v>9.4143475572046995</v>
      </c>
      <c r="D148" s="185">
        <v>0.45148283571928793</v>
      </c>
      <c r="E148" s="184">
        <v>8.481906443071491</v>
      </c>
      <c r="F148" s="185">
        <f t="shared" si="39"/>
        <v>-0.93244111413320852</v>
      </c>
      <c r="G148" s="184">
        <v>9.3118971061093241</v>
      </c>
      <c r="H148" s="185">
        <f t="shared" si="39"/>
        <v>0.82999066303783309</v>
      </c>
      <c r="I148" s="184">
        <v>9.3174354964816271</v>
      </c>
      <c r="J148" s="185">
        <f t="shared" si="39"/>
        <v>5.5383903723029704E-3</v>
      </c>
      <c r="K148" s="184">
        <v>7.833650190114068</v>
      </c>
      <c r="L148" s="185">
        <f t="shared" si="40"/>
        <v>-1.483785306367559</v>
      </c>
      <c r="M148" s="184"/>
      <c r="N148" s="185"/>
      <c r="O148" s="185"/>
    </row>
    <row r="149" spans="1:16" x14ac:dyDescent="0.25">
      <c r="B149" s="114" t="s">
        <v>87</v>
      </c>
      <c r="C149" s="184">
        <v>9.1479133650290549</v>
      </c>
      <c r="D149" s="185">
        <v>0.38390417287773815</v>
      </c>
      <c r="E149" s="184">
        <v>11.390756302521009</v>
      </c>
      <c r="F149" s="185">
        <f t="shared" si="39"/>
        <v>2.2428429374919538</v>
      </c>
      <c r="G149" s="184">
        <v>7.0184448462929474</v>
      </c>
      <c r="H149" s="185">
        <f t="shared" si="39"/>
        <v>-4.3723114562280614</v>
      </c>
      <c r="I149" s="184">
        <v>7.8615384615384611</v>
      </c>
      <c r="J149" s="185">
        <f t="shared" si="39"/>
        <v>0.84309361524551374</v>
      </c>
      <c r="K149" s="184">
        <v>9.021781534460338</v>
      </c>
      <c r="L149" s="185">
        <f t="shared" si="40"/>
        <v>1.1602430729218769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8.2748321370687652</v>
      </c>
      <c r="D150" s="185">
        <v>-0.35011005500769521</v>
      </c>
      <c r="E150" s="184">
        <v>4.0893371757925072</v>
      </c>
      <c r="F150" s="185">
        <f t="shared" si="39"/>
        <v>-4.185494961276258</v>
      </c>
      <c r="G150" s="184">
        <v>7.649340770791075</v>
      </c>
      <c r="H150" s="185">
        <f t="shared" si="39"/>
        <v>3.5600035949985678</v>
      </c>
      <c r="I150" s="184">
        <v>6.9212454212454215</v>
      </c>
      <c r="J150" s="185">
        <f t="shared" si="39"/>
        <v>-0.72809534954565347</v>
      </c>
      <c r="K150" s="184">
        <v>7.6678996036988112</v>
      </c>
      <c r="L150" s="185">
        <f t="shared" si="40"/>
        <v>0.74665418245338966</v>
      </c>
      <c r="M150" s="184"/>
      <c r="N150" s="185"/>
      <c r="O150" s="185"/>
    </row>
    <row r="151" spans="1:16" x14ac:dyDescent="0.25">
      <c r="B151" s="114" t="s">
        <v>91</v>
      </c>
      <c r="C151" s="184">
        <v>8.6503243037008772</v>
      </c>
      <c r="D151" s="185">
        <v>0.1240709664122388</v>
      </c>
      <c r="E151" s="184">
        <v>7.0916473317865432</v>
      </c>
      <c r="F151" s="185">
        <f t="shared" si="39"/>
        <v>-1.5586769719143341</v>
      </c>
      <c r="G151" s="184">
        <v>8.677560868611538</v>
      </c>
      <c r="H151" s="185">
        <f t="shared" si="39"/>
        <v>1.5859135368249948</v>
      </c>
      <c r="I151" s="184">
        <v>7.9767991407089154</v>
      </c>
      <c r="J151" s="185">
        <f t="shared" si="39"/>
        <v>-0.70076172790262259</v>
      </c>
      <c r="K151" s="184">
        <v>7.7531120331950207</v>
      </c>
      <c r="L151" s="185">
        <f t="shared" si="40"/>
        <v>-0.22368710751389465</v>
      </c>
      <c r="M151" s="184"/>
      <c r="N151" s="185"/>
      <c r="O151" s="185"/>
    </row>
    <row r="152" spans="1:16" x14ac:dyDescent="0.25">
      <c r="B152" s="114" t="s">
        <v>93</v>
      </c>
      <c r="C152" s="184">
        <v>10.312828207051762</v>
      </c>
      <c r="D152" s="185">
        <v>0.96893408232747902</v>
      </c>
      <c r="E152" s="184">
        <v>8.4836065573770494</v>
      </c>
      <c r="F152" s="185">
        <f t="shared" si="39"/>
        <v>-1.8292216496747127</v>
      </c>
      <c r="G152" s="184">
        <v>8.1219634360130222</v>
      </c>
      <c r="H152" s="185">
        <f t="shared" si="39"/>
        <v>-0.36164312136402721</v>
      </c>
      <c r="I152" s="184">
        <v>7.4764606977721728</v>
      </c>
      <c r="J152" s="185">
        <f t="shared" si="39"/>
        <v>-0.64550273824084936</v>
      </c>
      <c r="K152" s="184">
        <v>7.5746733668341708</v>
      </c>
      <c r="L152" s="185">
        <f t="shared" si="40"/>
        <v>9.8212669061997993E-2</v>
      </c>
      <c r="M152" s="184"/>
      <c r="N152" s="185"/>
      <c r="O152" s="185"/>
    </row>
    <row r="153" spans="1:16" ht="15.75" x14ac:dyDescent="0.25">
      <c r="B153" s="117" t="s">
        <v>30</v>
      </c>
      <c r="C153" s="186">
        <v>8.9869277303868245</v>
      </c>
      <c r="D153" s="187">
        <v>0.2238736990048924</v>
      </c>
      <c r="E153" s="186">
        <v>8.6537533263196984</v>
      </c>
      <c r="F153" s="187">
        <f t="shared" si="39"/>
        <v>-0.33317440406712606</v>
      </c>
      <c r="G153" s="186">
        <v>8.0097500686624556</v>
      </c>
      <c r="H153" s="187">
        <f t="shared" si="39"/>
        <v>-0.64400325765724276</v>
      </c>
      <c r="I153" s="186">
        <v>7.9646805896805901</v>
      </c>
      <c r="J153" s="187">
        <f t="shared" si="39"/>
        <v>-4.5069478981865529E-2</v>
      </c>
      <c r="K153" s="186">
        <v>7.9405313185474045</v>
      </c>
      <c r="L153" s="187">
        <f t="shared" si="40"/>
        <v>-2.4149271133185657E-2</v>
      </c>
      <c r="M153" s="186">
        <v>7.9084833111889523</v>
      </c>
      <c r="N153" s="187">
        <v>-6.2331427565441189E-2</v>
      </c>
      <c r="O153" s="187">
        <v>-1.0013246772463571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8.3207261724659602</v>
      </c>
      <c r="D163" s="185">
        <v>-0.41100459676480838</v>
      </c>
      <c r="E163" s="184">
        <v>7.7611301369863011</v>
      </c>
      <c r="F163" s="185">
        <f t="shared" ref="F163:J165" si="42">IFERROR(E163-C163,"-")</f>
        <v>-0.55959603547965919</v>
      </c>
      <c r="G163" s="184">
        <v>5.3532684283727399</v>
      </c>
      <c r="H163" s="185">
        <f t="shared" si="42"/>
        <v>-2.4078617086135612</v>
      </c>
      <c r="I163" s="184">
        <v>7.27756445419638</v>
      </c>
      <c r="J163" s="185">
        <f t="shared" si="42"/>
        <v>1.9242960258236401</v>
      </c>
      <c r="K163" s="184">
        <v>8.6011770031688553</v>
      </c>
      <c r="L163" s="185">
        <f t="shared" ref="L163:L165" si="43">IFERROR(K163-I163,"-")</f>
        <v>1.3236125489724753</v>
      </c>
      <c r="M163" s="184">
        <v>8.8268962308050263</v>
      </c>
      <c r="N163" s="185">
        <f t="shared" ref="N163:N165" si="44">IFERROR(M163-K163,"-")</f>
        <v>0.22571922763617103</v>
      </c>
      <c r="O163" s="185">
        <f t="shared" ref="O163" si="45">IFERROR(M163-C163,"-")</f>
        <v>0.50617005833906603</v>
      </c>
    </row>
    <row r="164" spans="2:15" x14ac:dyDescent="0.25">
      <c r="B164" s="114" t="s">
        <v>73</v>
      </c>
      <c r="C164" s="184">
        <v>7.5545081967213115</v>
      </c>
      <c r="D164" s="185">
        <v>-5.1480396434581799E-2</v>
      </c>
      <c r="E164" s="184">
        <v>7.2339095255608683</v>
      </c>
      <c r="F164" s="185">
        <f t="shared" si="42"/>
        <v>-0.32059867116044316</v>
      </c>
      <c r="G164" s="184">
        <v>5.2528409090909092</v>
      </c>
      <c r="H164" s="185">
        <f t="shared" si="42"/>
        <v>-1.9810686164699591</v>
      </c>
      <c r="I164" s="184">
        <v>6.850265352539803</v>
      </c>
      <c r="J164" s="185">
        <f t="shared" si="42"/>
        <v>1.5974244434488938</v>
      </c>
      <c r="K164" s="184">
        <v>7.0878425860857339</v>
      </c>
      <c r="L164" s="185">
        <f t="shared" si="43"/>
        <v>0.23757723354593097</v>
      </c>
      <c r="M164" s="184">
        <v>6.7028140013726834</v>
      </c>
      <c r="N164" s="185">
        <f t="shared" si="44"/>
        <v>-0.38502858471305057</v>
      </c>
      <c r="O164" s="185">
        <f>IFERROR(M164-C164,"-")</f>
        <v>-0.85169419534862811</v>
      </c>
    </row>
    <row r="165" spans="2:15" x14ac:dyDescent="0.25">
      <c r="B165" s="114" t="s">
        <v>75</v>
      </c>
      <c r="C165" s="184">
        <v>6.8194308145240434</v>
      </c>
      <c r="D165" s="185">
        <v>-1.0419466920147533</v>
      </c>
      <c r="E165" s="184">
        <v>7.821236559139785</v>
      </c>
      <c r="F165" s="185">
        <f t="shared" si="42"/>
        <v>1.0018057446157416</v>
      </c>
      <c r="G165" s="184">
        <v>6.3903548680618742</v>
      </c>
      <c r="H165" s="185">
        <f t="shared" si="42"/>
        <v>-1.4308816910779107</v>
      </c>
      <c r="I165" s="184">
        <v>6.9960352422907492</v>
      </c>
      <c r="J165" s="185">
        <f t="shared" si="42"/>
        <v>0.605680374228875</v>
      </c>
      <c r="K165" s="184">
        <v>8.7546928327645048</v>
      </c>
      <c r="L165" s="185">
        <f t="shared" si="43"/>
        <v>1.7586575904737556</v>
      </c>
      <c r="M165" s="184">
        <v>8.3068920676202858</v>
      </c>
      <c r="N165" s="185">
        <f t="shared" si="44"/>
        <v>-0.44780076514421907</v>
      </c>
      <c r="O165" s="185">
        <f t="shared" ref="O165:O168" si="46">IFERROR(M165-C165,"-")</f>
        <v>1.4874612530962423</v>
      </c>
    </row>
    <row r="166" spans="2:15" x14ac:dyDescent="0.25">
      <c r="B166" s="114" t="s">
        <v>77</v>
      </c>
      <c r="C166" s="184">
        <v>6.8827930174563594</v>
      </c>
      <c r="D166" s="185">
        <v>0.57502027434029124</v>
      </c>
      <c r="E166" s="184" t="s">
        <v>236</v>
      </c>
      <c r="F166" s="185" t="str">
        <f>IFERROR(E166-C166,"-")</f>
        <v>-</v>
      </c>
      <c r="G166" s="184">
        <v>5.1320987654320991</v>
      </c>
      <c r="H166" s="185" t="str">
        <f>IFERROR(G166-E166,"-")</f>
        <v>-</v>
      </c>
      <c r="I166" s="184">
        <v>5.7793180966654178</v>
      </c>
      <c r="J166" s="185">
        <f>IFERROR(I166-G166,"-")</f>
        <v>0.64721933123331876</v>
      </c>
      <c r="K166" s="184">
        <v>7.087134502923977</v>
      </c>
      <c r="L166" s="185">
        <f>IFERROR(K166-I166,"-")</f>
        <v>1.3078164062585591</v>
      </c>
      <c r="M166" s="184">
        <v>7.6285998013902683</v>
      </c>
      <c r="N166" s="185">
        <f>IFERROR(M166-K166,"-")</f>
        <v>0.54146529846629132</v>
      </c>
      <c r="O166" s="185">
        <f t="shared" si="46"/>
        <v>0.74580678393390887</v>
      </c>
    </row>
    <row r="167" spans="2:15" x14ac:dyDescent="0.25">
      <c r="B167" s="114" t="s">
        <v>79</v>
      </c>
      <c r="C167" s="184">
        <v>7.2330484330484328</v>
      </c>
      <c r="D167" s="185">
        <v>-0.85340129983160651</v>
      </c>
      <c r="E167" s="184" t="s">
        <v>236</v>
      </c>
      <c r="F167" s="185" t="str">
        <f t="shared" ref="F167:J175" si="47">IFERROR(E167-C167,"-")</f>
        <v>-</v>
      </c>
      <c r="G167" s="184">
        <v>5.4194139194139197</v>
      </c>
      <c r="H167" s="185" t="str">
        <f t="shared" si="47"/>
        <v>-</v>
      </c>
      <c r="I167" s="184">
        <v>6.5626134301270413</v>
      </c>
      <c r="J167" s="185">
        <f t="shared" si="47"/>
        <v>1.1431995107131216</v>
      </c>
      <c r="K167" s="184">
        <v>8.4859525899912196</v>
      </c>
      <c r="L167" s="185">
        <f t="shared" ref="L167:L175" si="48">IFERROR(K167-I167,"-")</f>
        <v>1.9233391598641782</v>
      </c>
      <c r="M167" s="184">
        <v>8.477672530446549</v>
      </c>
      <c r="N167" s="185">
        <f t="shared" ref="N167:N174" si="49">IFERROR(M167-K167,"-")</f>
        <v>-8.2800595446705927E-3</v>
      </c>
      <c r="O167" s="185">
        <f t="shared" si="46"/>
        <v>1.2446240973981162</v>
      </c>
    </row>
    <row r="168" spans="2:15" x14ac:dyDescent="0.25">
      <c r="B168" s="114" t="s">
        <v>81</v>
      </c>
      <c r="C168" s="184">
        <v>6.8007870142646336</v>
      </c>
      <c r="D168" s="185">
        <v>-0.69153956645973746</v>
      </c>
      <c r="E168" s="184" t="s">
        <v>236</v>
      </c>
      <c r="F168" s="185" t="str">
        <f t="shared" si="47"/>
        <v>-</v>
      </c>
      <c r="G168" s="184">
        <v>6.1223491027732466</v>
      </c>
      <c r="H168" s="185" t="str">
        <f t="shared" si="47"/>
        <v>-</v>
      </c>
      <c r="I168" s="184">
        <v>7.2028608582574769</v>
      </c>
      <c r="J168" s="185">
        <f t="shared" si="47"/>
        <v>1.0805117554842303</v>
      </c>
      <c r="K168" s="184">
        <v>9.0575418994413415</v>
      </c>
      <c r="L168" s="185">
        <f t="shared" si="48"/>
        <v>1.8546810411838646</v>
      </c>
      <c r="M168" s="184">
        <v>8.6951278340569225</v>
      </c>
      <c r="N168" s="185">
        <f t="shared" si="49"/>
        <v>-0.362414065384419</v>
      </c>
      <c r="O168" s="185">
        <f t="shared" si="46"/>
        <v>1.8943408197922889</v>
      </c>
    </row>
    <row r="169" spans="2:15" x14ac:dyDescent="0.25">
      <c r="B169" s="114" t="s">
        <v>83</v>
      </c>
      <c r="C169" s="184">
        <v>7.7926267281105988</v>
      </c>
      <c r="D169" s="185">
        <v>-2.639167679737664E-2</v>
      </c>
      <c r="E169" s="184" t="s">
        <v>236</v>
      </c>
      <c r="F169" s="185" t="str">
        <f t="shared" si="47"/>
        <v>-</v>
      </c>
      <c r="G169" s="184">
        <v>7.2056772908366531</v>
      </c>
      <c r="H169" s="185" t="str">
        <f t="shared" si="47"/>
        <v>-</v>
      </c>
      <c r="I169" s="184">
        <v>7.3701103309929792</v>
      </c>
      <c r="J169" s="185">
        <f t="shared" si="47"/>
        <v>0.16443304015632609</v>
      </c>
      <c r="K169" s="184">
        <v>8.1836337067705802</v>
      </c>
      <c r="L169" s="185">
        <f t="shared" si="48"/>
        <v>0.81352337577760103</v>
      </c>
      <c r="M169" s="184">
        <v>9.6268456375838927</v>
      </c>
      <c r="N169" s="185">
        <f t="shared" si="49"/>
        <v>1.4432119308133124</v>
      </c>
      <c r="O169" s="185">
        <f>IFERROR(M169-C169,"-")</f>
        <v>1.8342189094732939</v>
      </c>
    </row>
    <row r="170" spans="2:15" x14ac:dyDescent="0.25">
      <c r="B170" s="114" t="s">
        <v>85</v>
      </c>
      <c r="C170" s="184">
        <v>8.7209000432713104</v>
      </c>
      <c r="D170" s="185">
        <v>-0.36383799773096825</v>
      </c>
      <c r="E170" s="184">
        <v>7.9475890985324948</v>
      </c>
      <c r="F170" s="185">
        <f t="shared" si="47"/>
        <v>-0.77331094473881556</v>
      </c>
      <c r="G170" s="184">
        <v>8.1553235908141968</v>
      </c>
      <c r="H170" s="185">
        <f t="shared" si="47"/>
        <v>0.20773449228170193</v>
      </c>
      <c r="I170" s="184">
        <v>9.1632016632016633</v>
      </c>
      <c r="J170" s="185">
        <f t="shared" si="47"/>
        <v>1.0078780723874665</v>
      </c>
      <c r="K170" s="184">
        <v>9.676109215017064</v>
      </c>
      <c r="L170" s="185">
        <f t="shared" si="48"/>
        <v>0.51290755181540071</v>
      </c>
      <c r="M170" s="184"/>
      <c r="N170" s="185"/>
      <c r="O170" s="185"/>
    </row>
    <row r="171" spans="2:15" x14ac:dyDescent="0.25">
      <c r="B171" s="114" t="s">
        <v>87</v>
      </c>
      <c r="C171" s="184">
        <v>7.3469263542300673</v>
      </c>
      <c r="D171" s="185">
        <v>0.32588756396050744</v>
      </c>
      <c r="E171" s="184">
        <v>6.5869565217391308</v>
      </c>
      <c r="F171" s="185">
        <f t="shared" si="47"/>
        <v>-0.75996983249093653</v>
      </c>
      <c r="G171" s="184">
        <v>6.6915278783490226</v>
      </c>
      <c r="H171" s="185">
        <f t="shared" si="47"/>
        <v>0.10457135660989181</v>
      </c>
      <c r="I171" s="184">
        <v>8.2704333516182125</v>
      </c>
      <c r="J171" s="185">
        <f t="shared" si="47"/>
        <v>1.5789054732691898</v>
      </c>
      <c r="K171" s="184">
        <v>10.120506329113924</v>
      </c>
      <c r="L171" s="185">
        <f t="shared" si="48"/>
        <v>1.8500729774957119</v>
      </c>
      <c r="M171" s="184"/>
      <c r="N171" s="185"/>
      <c r="O171" s="185"/>
    </row>
    <row r="172" spans="2:15" x14ac:dyDescent="0.25">
      <c r="B172" s="114" t="s">
        <v>89</v>
      </c>
      <c r="C172" s="184">
        <v>6.7281697089294523</v>
      </c>
      <c r="D172" s="185">
        <v>-0.33614188527344613</v>
      </c>
      <c r="E172" s="184">
        <v>5.5279225614296355</v>
      </c>
      <c r="F172" s="185">
        <f t="shared" si="47"/>
        <v>-1.2002471474998169</v>
      </c>
      <c r="G172" s="184">
        <v>5.5348399246704334</v>
      </c>
      <c r="H172" s="185">
        <f t="shared" si="47"/>
        <v>6.9173632407979468E-3</v>
      </c>
      <c r="I172" s="184">
        <v>6.9806382215847975</v>
      </c>
      <c r="J172" s="185">
        <f t="shared" si="47"/>
        <v>1.4457982969143641</v>
      </c>
      <c r="K172" s="184">
        <v>8.2170378225521379</v>
      </c>
      <c r="L172" s="185">
        <f t="shared" si="48"/>
        <v>1.2363996009673404</v>
      </c>
      <c r="M172" s="184"/>
      <c r="N172" s="185"/>
      <c r="O172" s="185"/>
    </row>
    <row r="173" spans="2:15" x14ac:dyDescent="0.25">
      <c r="B173" s="114" t="s">
        <v>91</v>
      </c>
      <c r="C173" s="184">
        <v>6.5222276502198335</v>
      </c>
      <c r="D173" s="185">
        <v>-1.1064818045765774</v>
      </c>
      <c r="E173" s="184">
        <v>6.1956521739130439</v>
      </c>
      <c r="F173" s="185">
        <f t="shared" si="47"/>
        <v>-0.32657547630678962</v>
      </c>
      <c r="G173" s="184">
        <v>6.7884700665188467</v>
      </c>
      <c r="H173" s="185">
        <f t="shared" si="47"/>
        <v>0.59281789260580275</v>
      </c>
      <c r="I173" s="184">
        <v>7.6692268305171529</v>
      </c>
      <c r="J173" s="185">
        <f t="shared" si="47"/>
        <v>0.88075676399830627</v>
      </c>
      <c r="K173" s="184">
        <v>9.6416397973284198</v>
      </c>
      <c r="L173" s="185">
        <f t="shared" si="48"/>
        <v>1.9724129668112669</v>
      </c>
      <c r="M173" s="184"/>
      <c r="N173" s="185"/>
      <c r="O173" s="185"/>
    </row>
    <row r="174" spans="2:15" x14ac:dyDescent="0.25">
      <c r="B174" s="114" t="s">
        <v>93</v>
      </c>
      <c r="C174" s="184">
        <v>6.819106840022612</v>
      </c>
      <c r="D174" s="185">
        <v>0.3598115787832441</v>
      </c>
      <c r="E174" s="184">
        <v>5.0719225449515903</v>
      </c>
      <c r="F174" s="185">
        <f t="shared" si="47"/>
        <v>-1.7471842950710217</v>
      </c>
      <c r="G174" s="184">
        <v>6.5944086021505379</v>
      </c>
      <c r="H174" s="185">
        <f t="shared" si="47"/>
        <v>1.5224860571989476</v>
      </c>
      <c r="I174" s="184">
        <v>7.4792987691160011</v>
      </c>
      <c r="J174" s="185">
        <f t="shared" si="47"/>
        <v>0.88489016696546319</v>
      </c>
      <c r="K174" s="184">
        <v>9.2547491475888943</v>
      </c>
      <c r="L174" s="185">
        <f t="shared" si="48"/>
        <v>1.7754503784728932</v>
      </c>
      <c r="M174" s="184"/>
      <c r="N174" s="185"/>
      <c r="O174" s="185"/>
    </row>
    <row r="175" spans="2:15" ht="15.75" x14ac:dyDescent="0.25">
      <c r="B175" s="117" t="s">
        <v>30</v>
      </c>
      <c r="C175" s="186">
        <v>7.3102642901044872</v>
      </c>
      <c r="D175" s="187">
        <v>-0.28135874654472737</v>
      </c>
      <c r="E175" s="186">
        <v>6.9931972789115644</v>
      </c>
      <c r="F175" s="187">
        <f t="shared" si="47"/>
        <v>-0.3170670111929228</v>
      </c>
      <c r="G175" s="186">
        <v>6.3951503589537628</v>
      </c>
      <c r="H175" s="187">
        <f t="shared" si="47"/>
        <v>-0.59804691995780157</v>
      </c>
      <c r="I175" s="186">
        <v>7.2943743582220915</v>
      </c>
      <c r="J175" s="187">
        <f t="shared" si="47"/>
        <v>0.89922399926832863</v>
      </c>
      <c r="K175" s="186">
        <v>8.5747456571389016</v>
      </c>
      <c r="L175" s="187">
        <f t="shared" si="48"/>
        <v>1.2803712989168101</v>
      </c>
      <c r="M175" s="186">
        <v>8.2198510286119646</v>
      </c>
      <c r="N175" s="187">
        <v>0.17522292943841045</v>
      </c>
      <c r="O175" s="187">
        <v>0.88619823562182187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8.3870049184571585</v>
      </c>
      <c r="D185" s="185">
        <v>-0.66740408717135935</v>
      </c>
      <c r="E185" s="184">
        <v>8.7057728119180631</v>
      </c>
      <c r="F185" s="185">
        <f t="shared" ref="F185:J187" si="50">IFERROR(E185-C185,"-")</f>
        <v>0.31876789346090462</v>
      </c>
      <c r="G185" s="184">
        <v>8.28169014084507</v>
      </c>
      <c r="H185" s="185">
        <f t="shared" si="50"/>
        <v>-0.42408267107299302</v>
      </c>
      <c r="I185" s="184">
        <v>8.8435324294613409</v>
      </c>
      <c r="J185" s="185">
        <f t="shared" si="50"/>
        <v>0.56184228861627084</v>
      </c>
      <c r="K185" s="184">
        <v>8.3992114342040409</v>
      </c>
      <c r="L185" s="185">
        <f t="shared" ref="L185:L187" si="51">IFERROR(K185-I185,"-")</f>
        <v>-0.44432099525729996</v>
      </c>
      <c r="M185" s="184">
        <v>8.608603667136812</v>
      </c>
      <c r="N185" s="185">
        <f t="shared" ref="N185:N187" si="52">IFERROR(M185-K185,"-")</f>
        <v>0.20939223293277109</v>
      </c>
      <c r="O185" s="185">
        <f t="shared" ref="O185" si="53">IFERROR(M185-C185,"-")</f>
        <v>0.22159874867965357</v>
      </c>
    </row>
    <row r="186" spans="1:16" x14ac:dyDescent="0.25">
      <c r="B186" s="114" t="s">
        <v>73</v>
      </c>
      <c r="C186" s="184">
        <v>8.9604031677465805</v>
      </c>
      <c r="D186" s="185">
        <v>-8.7106849425714117E-2</v>
      </c>
      <c r="E186" s="184">
        <v>8.6076173604960147</v>
      </c>
      <c r="F186" s="185">
        <f t="shared" si="50"/>
        <v>-0.35278580725056585</v>
      </c>
      <c r="G186" s="184">
        <v>11.728813559322035</v>
      </c>
      <c r="H186" s="185">
        <f t="shared" si="50"/>
        <v>3.12119619882602</v>
      </c>
      <c r="I186" s="184">
        <v>7.5259042033235586</v>
      </c>
      <c r="J186" s="185">
        <f t="shared" si="50"/>
        <v>-4.202909355998476</v>
      </c>
      <c r="K186" s="184">
        <v>8.727555141348244</v>
      </c>
      <c r="L186" s="185">
        <f t="shared" si="51"/>
        <v>1.2016509380246854</v>
      </c>
      <c r="M186" s="184">
        <v>8.2370138345079607</v>
      </c>
      <c r="N186" s="185">
        <f t="shared" si="52"/>
        <v>-0.4905413068402833</v>
      </c>
      <c r="O186" s="185">
        <f>IFERROR(M186-C186,"-")</f>
        <v>-0.72338933323861987</v>
      </c>
    </row>
    <row r="187" spans="1:16" x14ac:dyDescent="0.25">
      <c r="B187" s="114" t="s">
        <v>75</v>
      </c>
      <c r="C187" s="184">
        <v>7.8172443425952451</v>
      </c>
      <c r="D187" s="185">
        <v>-0.12087720436608063</v>
      </c>
      <c r="E187" s="184">
        <v>10.733630952380953</v>
      </c>
      <c r="F187" s="185">
        <f t="shared" si="50"/>
        <v>2.9163866097857074</v>
      </c>
      <c r="G187" s="184">
        <v>9.907692307692308</v>
      </c>
      <c r="H187" s="185">
        <f t="shared" si="50"/>
        <v>-0.82593864468864453</v>
      </c>
      <c r="I187" s="184">
        <v>8.6417662682602927</v>
      </c>
      <c r="J187" s="185">
        <f t="shared" si="50"/>
        <v>-1.2659260394320153</v>
      </c>
      <c r="K187" s="184">
        <v>8.664422395464209</v>
      </c>
      <c r="L187" s="185">
        <f t="shared" si="51"/>
        <v>2.2656127203916299E-2</v>
      </c>
      <c r="M187" s="184">
        <v>7.8031830238726787</v>
      </c>
      <c r="N187" s="185">
        <f t="shared" si="52"/>
        <v>-0.8612393715915303</v>
      </c>
      <c r="O187" s="185">
        <f t="shared" ref="O187:O190" si="54">IFERROR(M187-C187,"-")</f>
        <v>-1.406131872256644E-2</v>
      </c>
    </row>
    <row r="188" spans="1:16" x14ac:dyDescent="0.25">
      <c r="B188" s="114" t="s">
        <v>77</v>
      </c>
      <c r="C188" s="184">
        <v>7.4230145867098862</v>
      </c>
      <c r="D188" s="185">
        <v>-0.21218501158285807</v>
      </c>
      <c r="E188" s="184" t="s">
        <v>236</v>
      </c>
      <c r="F188" s="185" t="str">
        <f>IFERROR(E188-C188,"-")</f>
        <v>-</v>
      </c>
      <c r="G188" s="184">
        <v>5.2430939226519335</v>
      </c>
      <c r="H188" s="185" t="str">
        <f>IFERROR(G188-E188,"-")</f>
        <v>-</v>
      </c>
      <c r="I188" s="184">
        <v>7.0787526427061307</v>
      </c>
      <c r="J188" s="185">
        <f>IFERROR(I188-G188,"-")</f>
        <v>1.8356587200541972</v>
      </c>
      <c r="K188" s="184">
        <v>7.7432362122788758</v>
      </c>
      <c r="L188" s="185">
        <f>IFERROR(K188-I188,"-")</f>
        <v>0.66448356957274513</v>
      </c>
      <c r="M188" s="184">
        <v>8.3330936975796792</v>
      </c>
      <c r="N188" s="185">
        <f>IFERROR(M188-K188,"-")</f>
        <v>0.5898574853008034</v>
      </c>
      <c r="O188" s="185">
        <f t="shared" si="54"/>
        <v>0.91007911086979298</v>
      </c>
    </row>
    <row r="189" spans="1:16" x14ac:dyDescent="0.25">
      <c r="B189" s="114" t="s">
        <v>79</v>
      </c>
      <c r="C189" s="184">
        <v>8.2088731841382021</v>
      </c>
      <c r="D189" s="185">
        <v>-7.2222874975098605E-2</v>
      </c>
      <c r="E189" s="184" t="s">
        <v>236</v>
      </c>
      <c r="F189" s="185" t="str">
        <f t="shared" ref="F189:J197" si="55">IFERROR(E189-C189,"-")</f>
        <v>-</v>
      </c>
      <c r="G189" s="184">
        <v>6.009615384615385</v>
      </c>
      <c r="H189" s="185" t="str">
        <f t="shared" si="55"/>
        <v>-</v>
      </c>
      <c r="I189" s="184">
        <v>8.3211458725970591</v>
      </c>
      <c r="J189" s="185">
        <f t="shared" si="55"/>
        <v>2.311530487981674</v>
      </c>
      <c r="K189" s="184">
        <v>8.3223995271867608</v>
      </c>
      <c r="L189" s="185">
        <f t="shared" ref="L189:L197" si="56">IFERROR(K189-I189,"-")</f>
        <v>1.2536545897017248E-3</v>
      </c>
      <c r="M189" s="184">
        <v>7.6908373786407767</v>
      </c>
      <c r="N189" s="185">
        <f t="shared" ref="N189:N196" si="57">IFERROR(M189-K189,"-")</f>
        <v>-0.63156214854598414</v>
      </c>
      <c r="O189" s="185">
        <f t="shared" si="54"/>
        <v>-0.51803580549742545</v>
      </c>
    </row>
    <row r="190" spans="1:16" x14ac:dyDescent="0.25">
      <c r="B190" s="114" t="s">
        <v>120</v>
      </c>
      <c r="C190" s="184">
        <v>9.1790865384615383</v>
      </c>
      <c r="D190" s="185">
        <v>0.73457615270486265</v>
      </c>
      <c r="E190" s="184" t="s">
        <v>236</v>
      </c>
      <c r="F190" s="185" t="str">
        <f t="shared" si="55"/>
        <v>-</v>
      </c>
      <c r="G190" s="184">
        <v>7.8949447077409163</v>
      </c>
      <c r="H190" s="185" t="str">
        <f t="shared" si="55"/>
        <v>-</v>
      </c>
      <c r="I190" s="184">
        <v>8.8187972919155708</v>
      </c>
      <c r="J190" s="185">
        <f t="shared" si="55"/>
        <v>0.92385258417465455</v>
      </c>
      <c r="K190" s="184">
        <v>8.9193006052454606</v>
      </c>
      <c r="L190" s="185">
        <f t="shared" si="56"/>
        <v>0.10050331332988982</v>
      </c>
      <c r="M190" s="184">
        <v>8.4891791044776124</v>
      </c>
      <c r="N190" s="185">
        <f t="shared" si="57"/>
        <v>-0.43012150076784827</v>
      </c>
      <c r="O190" s="185">
        <f t="shared" si="54"/>
        <v>-0.68990743398392596</v>
      </c>
    </row>
    <row r="191" spans="1:16" x14ac:dyDescent="0.25">
      <c r="B191" s="114" t="s">
        <v>83</v>
      </c>
      <c r="C191" s="184">
        <v>9.4411160058737149</v>
      </c>
      <c r="D191" s="185">
        <v>-0.30482195572155923</v>
      </c>
      <c r="E191" s="184" t="s">
        <v>236</v>
      </c>
      <c r="F191" s="185" t="str">
        <f t="shared" si="55"/>
        <v>-</v>
      </c>
      <c r="G191" s="184">
        <v>8.1141917293233075</v>
      </c>
      <c r="H191" s="185" t="str">
        <f t="shared" si="55"/>
        <v>-</v>
      </c>
      <c r="I191" s="184">
        <v>8.4194266629557468</v>
      </c>
      <c r="J191" s="185">
        <f t="shared" si="55"/>
        <v>0.30523493363243936</v>
      </c>
      <c r="K191" s="184">
        <v>8.3368211260587941</v>
      </c>
      <c r="L191" s="185">
        <f t="shared" si="56"/>
        <v>-8.2605536896952714E-2</v>
      </c>
      <c r="M191" s="184">
        <v>7.6555997194295067</v>
      </c>
      <c r="N191" s="185">
        <f t="shared" si="57"/>
        <v>-0.68122140662928743</v>
      </c>
      <c r="O191" s="185">
        <f>IFERROR(M191-C191,"-")</f>
        <v>-1.7855162864442082</v>
      </c>
    </row>
    <row r="192" spans="1:16" x14ac:dyDescent="0.25">
      <c r="B192" s="114" t="s">
        <v>85</v>
      </c>
      <c r="C192" s="184">
        <v>8.1819078947368418</v>
      </c>
      <c r="D192" s="185">
        <v>0.51997607655502343</v>
      </c>
      <c r="E192" s="184">
        <v>7.4293369055592766</v>
      </c>
      <c r="F192" s="185">
        <f t="shared" si="55"/>
        <v>-0.75257098917756515</v>
      </c>
      <c r="G192" s="184">
        <v>7.6948376353039132</v>
      </c>
      <c r="H192" s="185">
        <f t="shared" si="55"/>
        <v>0.26550072974463657</v>
      </c>
      <c r="I192" s="184">
        <v>8.0364372469635619</v>
      </c>
      <c r="J192" s="185">
        <f t="shared" si="55"/>
        <v>0.34159961165964869</v>
      </c>
      <c r="K192" s="184">
        <v>8.2916447714135568</v>
      </c>
      <c r="L192" s="185">
        <f t="shared" si="56"/>
        <v>0.25520752444999495</v>
      </c>
      <c r="M192" s="184"/>
      <c r="N192" s="185"/>
      <c r="O192" s="185"/>
    </row>
    <row r="193" spans="2:16" x14ac:dyDescent="0.25">
      <c r="B193" s="114" t="s">
        <v>87</v>
      </c>
      <c r="C193" s="184">
        <v>8.8647646219686163</v>
      </c>
      <c r="D193" s="185">
        <v>0.7304491973585634</v>
      </c>
      <c r="E193" s="184">
        <v>7.8025247971145175</v>
      </c>
      <c r="F193" s="185">
        <f t="shared" si="55"/>
        <v>-1.0622398248540987</v>
      </c>
      <c r="G193" s="184">
        <v>8.5449999999999999</v>
      </c>
      <c r="H193" s="185">
        <f t="shared" si="55"/>
        <v>0.74247520288548241</v>
      </c>
      <c r="I193" s="184">
        <v>8.6323838080959518</v>
      </c>
      <c r="J193" s="185">
        <f t="shared" si="55"/>
        <v>8.738380809595192E-2</v>
      </c>
      <c r="K193" s="184">
        <v>8.9404954227248243</v>
      </c>
      <c r="L193" s="185">
        <f t="shared" si="56"/>
        <v>0.30811161462887249</v>
      </c>
      <c r="M193" s="184"/>
      <c r="N193" s="185"/>
      <c r="O193" s="185"/>
    </row>
    <row r="194" spans="2:16" x14ac:dyDescent="0.25">
      <c r="B194" s="114" t="s">
        <v>89</v>
      </c>
      <c r="C194" s="184">
        <v>8.5650236702868288</v>
      </c>
      <c r="D194" s="185">
        <v>0.53843995987958948</v>
      </c>
      <c r="E194" s="184">
        <v>9.5790094339622645</v>
      </c>
      <c r="F194" s="185">
        <f t="shared" si="55"/>
        <v>1.0139857636754357</v>
      </c>
      <c r="G194" s="184">
        <v>7.0247342156650037</v>
      </c>
      <c r="H194" s="185">
        <f t="shared" si="55"/>
        <v>-2.5542752182972608</v>
      </c>
      <c r="I194" s="184">
        <v>7.398474487112046</v>
      </c>
      <c r="J194" s="185">
        <f t="shared" si="55"/>
        <v>0.37374027144704236</v>
      </c>
      <c r="K194" s="184">
        <v>8.0896470588235285</v>
      </c>
      <c r="L194" s="185">
        <f t="shared" si="56"/>
        <v>0.6911725717114825</v>
      </c>
      <c r="M194" s="184"/>
      <c r="N194" s="185"/>
      <c r="O194" s="185"/>
    </row>
    <row r="195" spans="2:16" x14ac:dyDescent="0.25">
      <c r="B195" s="114" t="s">
        <v>91</v>
      </c>
      <c r="C195" s="184">
        <v>7.6086956521739131</v>
      </c>
      <c r="D195" s="185">
        <v>-0.82876466528640425</v>
      </c>
      <c r="E195" s="184">
        <v>7.1098398169336381</v>
      </c>
      <c r="F195" s="185">
        <f t="shared" si="55"/>
        <v>-0.49885583524027499</v>
      </c>
      <c r="G195" s="184">
        <v>9.0463992266795561</v>
      </c>
      <c r="H195" s="185">
        <f t="shared" si="55"/>
        <v>1.936559409745918</v>
      </c>
      <c r="I195" s="184">
        <v>8.6113074204947004</v>
      </c>
      <c r="J195" s="185">
        <f t="shared" si="55"/>
        <v>-0.43509180618485566</v>
      </c>
      <c r="K195" s="184">
        <v>8.4856290672451191</v>
      </c>
      <c r="L195" s="185">
        <f t="shared" si="56"/>
        <v>-0.12567835324958132</v>
      </c>
      <c r="M195" s="184"/>
      <c r="N195" s="185"/>
      <c r="O195" s="185"/>
    </row>
    <row r="196" spans="2:16" x14ac:dyDescent="0.25">
      <c r="B196" s="114" t="s">
        <v>93</v>
      </c>
      <c r="C196" s="184">
        <v>10.239726027397261</v>
      </c>
      <c r="D196" s="185">
        <v>1.0899947757975674</v>
      </c>
      <c r="E196" s="184">
        <v>7.5361010830324906</v>
      </c>
      <c r="F196" s="185">
        <f t="shared" si="55"/>
        <v>-2.70362494436477</v>
      </c>
      <c r="G196" s="184">
        <v>8.4801517067003793</v>
      </c>
      <c r="H196" s="185">
        <f t="shared" si="55"/>
        <v>0.94405062366788872</v>
      </c>
      <c r="I196" s="184">
        <v>8.6826692270763317</v>
      </c>
      <c r="J196" s="185">
        <f t="shared" si="55"/>
        <v>0.20251752037595239</v>
      </c>
      <c r="K196" s="184">
        <v>9.0498414136837333</v>
      </c>
      <c r="L196" s="185">
        <f t="shared" si="56"/>
        <v>0.36717218660740158</v>
      </c>
      <c r="M196" s="184"/>
      <c r="N196" s="185"/>
      <c r="O196" s="185"/>
    </row>
    <row r="197" spans="2:16" ht="15.75" x14ac:dyDescent="0.25">
      <c r="B197" s="117" t="s">
        <v>30</v>
      </c>
      <c r="C197" s="186">
        <v>8.5827144313382853</v>
      </c>
      <c r="D197" s="187">
        <v>0.12993466517269248</v>
      </c>
      <c r="E197" s="186">
        <v>8.4789494013132476</v>
      </c>
      <c r="F197" s="187">
        <f t="shared" si="55"/>
        <v>-0.10376503002503767</v>
      </c>
      <c r="G197" s="186">
        <v>8.0765115973166139</v>
      </c>
      <c r="H197" s="187">
        <f t="shared" si="55"/>
        <v>-0.40243780399663365</v>
      </c>
      <c r="I197" s="186">
        <v>8.2205484045708985</v>
      </c>
      <c r="J197" s="187">
        <f t="shared" si="55"/>
        <v>0.14403680725428458</v>
      </c>
      <c r="K197" s="186">
        <v>8.4851200579355925</v>
      </c>
      <c r="L197" s="187">
        <f t="shared" si="56"/>
        <v>0.26457165336469401</v>
      </c>
      <c r="M197" s="186">
        <v>8.1127810966097176</v>
      </c>
      <c r="N197" s="187">
        <v>-0.29959809319081643</v>
      </c>
      <c r="O197" s="187">
        <v>-0.35239152604322044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8.7561470215462602</v>
      </c>
      <c r="D207" s="185">
        <v>0.58078686257954359</v>
      </c>
      <c r="E207" s="184">
        <v>8.1642091152815013</v>
      </c>
      <c r="F207" s="185">
        <f t="shared" ref="F207:J209" si="58">IFERROR(E207-C207,"-")</f>
        <v>-0.59193790626475895</v>
      </c>
      <c r="G207" s="184">
        <v>5.144385026737968</v>
      </c>
      <c r="H207" s="185">
        <f t="shared" si="58"/>
        <v>-3.0198240885435332</v>
      </c>
      <c r="I207" s="184">
        <v>7.6506691278264887</v>
      </c>
      <c r="J207" s="185">
        <f t="shared" si="58"/>
        <v>2.5062841010885206</v>
      </c>
      <c r="K207" s="184">
        <v>8.8914016489988228</v>
      </c>
      <c r="L207" s="185">
        <f t="shared" ref="L207:L209" si="59">IFERROR(K207-I207,"-")</f>
        <v>1.2407325211723341</v>
      </c>
      <c r="M207" s="184">
        <v>9.5242515664887453</v>
      </c>
      <c r="N207" s="185">
        <f t="shared" ref="N207:N209" si="60">IFERROR(M207-K207,"-")</f>
        <v>0.63284991748992248</v>
      </c>
      <c r="O207" s="185">
        <f t="shared" ref="O207" si="61">IFERROR(M207-C207,"-")</f>
        <v>0.76810454494248503</v>
      </c>
    </row>
    <row r="208" spans="2:16" x14ac:dyDescent="0.25">
      <c r="B208" s="114" t="s">
        <v>73</v>
      </c>
      <c r="C208" s="184">
        <v>8.2753522753522759</v>
      </c>
      <c r="D208" s="185">
        <v>0.33959594056855469</v>
      </c>
      <c r="E208" s="184">
        <v>8.5129340480074571</v>
      </c>
      <c r="F208" s="185">
        <f t="shared" si="58"/>
        <v>0.23758177265518121</v>
      </c>
      <c r="G208" s="184">
        <v>4.6582278481012658</v>
      </c>
      <c r="H208" s="185">
        <f t="shared" si="58"/>
        <v>-3.8547061999061913</v>
      </c>
      <c r="I208" s="184">
        <v>7.2104653855059038</v>
      </c>
      <c r="J208" s="185">
        <f t="shared" si="58"/>
        <v>2.552237537404638</v>
      </c>
      <c r="K208" s="184">
        <v>8.468486462494452</v>
      </c>
      <c r="L208" s="185">
        <f t="shared" si="59"/>
        <v>1.2580210769885483</v>
      </c>
      <c r="M208" s="184">
        <v>8.3471822295351714</v>
      </c>
      <c r="N208" s="185">
        <f t="shared" si="60"/>
        <v>-0.12130423295928061</v>
      </c>
      <c r="O208" s="185">
        <f>IFERROR(M208-C208,"-")</f>
        <v>7.1829954182895506E-2</v>
      </c>
    </row>
    <row r="209" spans="2:16" x14ac:dyDescent="0.25">
      <c r="B209" s="114" t="s">
        <v>75</v>
      </c>
      <c r="C209" s="184">
        <v>7.7726962457337887</v>
      </c>
      <c r="D209" s="185">
        <v>-0.69893981894146506</v>
      </c>
      <c r="E209" s="184">
        <v>8.8708333333333336</v>
      </c>
      <c r="F209" s="185">
        <f t="shared" si="58"/>
        <v>1.0981370875995449</v>
      </c>
      <c r="G209" s="184">
        <v>5.5</v>
      </c>
      <c r="H209" s="185">
        <f t="shared" si="58"/>
        <v>-3.3708333333333336</v>
      </c>
      <c r="I209" s="184">
        <v>8.0534644995722839</v>
      </c>
      <c r="J209" s="185">
        <f t="shared" si="58"/>
        <v>2.5534644995722839</v>
      </c>
      <c r="K209" s="184">
        <v>9.3040983606557379</v>
      </c>
      <c r="L209" s="185">
        <f t="shared" si="59"/>
        <v>1.250633861083454</v>
      </c>
      <c r="M209" s="184">
        <v>8.9576891781936538</v>
      </c>
      <c r="N209" s="185">
        <f t="shared" si="60"/>
        <v>-0.34640918246208408</v>
      </c>
      <c r="O209" s="185">
        <f t="shared" ref="O209:O212" si="62">IFERROR(M209-C209,"-")</f>
        <v>1.1849929324598651</v>
      </c>
    </row>
    <row r="210" spans="2:16" x14ac:dyDescent="0.25">
      <c r="B210" s="114" t="s">
        <v>77</v>
      </c>
      <c r="C210" s="184">
        <v>7.0782060785767236</v>
      </c>
      <c r="D210" s="185">
        <v>0.28739140801521756</v>
      </c>
      <c r="E210" s="184" t="s">
        <v>236</v>
      </c>
      <c r="F210" s="185" t="str">
        <f>IFERROR(E210-C210,"-")</f>
        <v>-</v>
      </c>
      <c r="G210" s="184">
        <v>5.8469387755102042</v>
      </c>
      <c r="H210" s="185" t="str">
        <f>IFERROR(G210-E210,"-")</f>
        <v>-</v>
      </c>
      <c r="I210" s="184">
        <v>6.4822436110189177</v>
      </c>
      <c r="J210" s="185">
        <f>IFERROR(I210-G210,"-")</f>
        <v>0.63530483550871342</v>
      </c>
      <c r="K210" s="184">
        <v>7.1687763713080166</v>
      </c>
      <c r="L210" s="185">
        <f>IFERROR(K210-I210,"-")</f>
        <v>0.68653276028909893</v>
      </c>
      <c r="M210" s="184">
        <v>7.0147563486616331</v>
      </c>
      <c r="N210" s="185">
        <f>IFERROR(M210-K210,"-")</f>
        <v>-0.15402002264638348</v>
      </c>
      <c r="O210" s="185">
        <f t="shared" si="62"/>
        <v>-6.3449729915090458E-2</v>
      </c>
    </row>
    <row r="211" spans="2:16" x14ac:dyDescent="0.25">
      <c r="B211" s="114" t="s">
        <v>79</v>
      </c>
      <c r="C211" s="184">
        <v>8.4609339919173774</v>
      </c>
      <c r="D211" s="185">
        <v>-0.18474017698619427</v>
      </c>
      <c r="E211" s="184" t="s">
        <v>236</v>
      </c>
      <c r="F211" s="185" t="str">
        <f t="shared" ref="F211:J219" si="63">IFERROR(E211-C211,"-")</f>
        <v>-</v>
      </c>
      <c r="G211" s="184">
        <v>5.6867167919799497</v>
      </c>
      <c r="H211" s="185" t="str">
        <f t="shared" si="63"/>
        <v>-</v>
      </c>
      <c r="I211" s="184">
        <v>8.4026390870185441</v>
      </c>
      <c r="J211" s="185">
        <f t="shared" si="63"/>
        <v>2.7159222950385944</v>
      </c>
      <c r="K211" s="184">
        <v>10.775368362524326</v>
      </c>
      <c r="L211" s="185">
        <f t="shared" ref="L211:L219" si="64">IFERROR(K211-I211,"-")</f>
        <v>2.3727292755057814</v>
      </c>
      <c r="M211" s="184">
        <v>8.4209884075655896</v>
      </c>
      <c r="N211" s="185">
        <f t="shared" ref="N211:N218" si="65">IFERROR(M211-K211,"-")</f>
        <v>-2.3543799549587359</v>
      </c>
      <c r="O211" s="185">
        <f t="shared" si="62"/>
        <v>-3.9945584351787744E-2</v>
      </c>
    </row>
    <row r="212" spans="2:16" x14ac:dyDescent="0.25">
      <c r="B212" s="114" t="s">
        <v>81</v>
      </c>
      <c r="C212" s="184">
        <v>9.6179577464788739</v>
      </c>
      <c r="D212" s="185">
        <v>0.50807612012787118</v>
      </c>
      <c r="E212" s="184" t="s">
        <v>236</v>
      </c>
      <c r="F212" s="185" t="str">
        <f t="shared" si="63"/>
        <v>-</v>
      </c>
      <c r="G212" s="184">
        <v>7.6506691278264887</v>
      </c>
      <c r="H212" s="185" t="str">
        <f t="shared" si="63"/>
        <v>-</v>
      </c>
      <c r="I212" s="184">
        <v>8.4086679725759055</v>
      </c>
      <c r="J212" s="185">
        <f t="shared" si="63"/>
        <v>0.75799884474941681</v>
      </c>
      <c r="K212" s="184">
        <v>9.573651191969887</v>
      </c>
      <c r="L212" s="185">
        <f t="shared" si="64"/>
        <v>1.1649832193939815</v>
      </c>
      <c r="M212" s="184">
        <v>8.9339884101788858</v>
      </c>
      <c r="N212" s="185">
        <f t="shared" si="65"/>
        <v>-0.63966278179100122</v>
      </c>
      <c r="O212" s="185">
        <f t="shared" si="62"/>
        <v>-0.68396933629998813</v>
      </c>
    </row>
    <row r="213" spans="2:16" x14ac:dyDescent="0.25">
      <c r="B213" s="114" t="s">
        <v>83</v>
      </c>
      <c r="C213" s="184">
        <v>8.2886922320550642</v>
      </c>
      <c r="D213" s="185">
        <v>-8.0582738369137985E-2</v>
      </c>
      <c r="E213" s="184" t="s">
        <v>236</v>
      </c>
      <c r="F213" s="185" t="str">
        <f t="shared" si="63"/>
        <v>-</v>
      </c>
      <c r="G213" s="184">
        <v>8.8195139385275194</v>
      </c>
      <c r="H213" s="185" t="str">
        <f t="shared" si="63"/>
        <v>-</v>
      </c>
      <c r="I213" s="184">
        <v>8.5101010101010104</v>
      </c>
      <c r="J213" s="185">
        <f t="shared" si="63"/>
        <v>-0.30941292842650903</v>
      </c>
      <c r="K213" s="184">
        <v>10.025668679896462</v>
      </c>
      <c r="L213" s="185">
        <f t="shared" si="64"/>
        <v>1.5155676697954519</v>
      </c>
      <c r="M213" s="184">
        <v>8.0485402113559026</v>
      </c>
      <c r="N213" s="185">
        <f t="shared" si="65"/>
        <v>-1.9771284685405597</v>
      </c>
      <c r="O213" s="185">
        <f>IFERROR(M213-C213,"-")</f>
        <v>-0.24015202069916164</v>
      </c>
    </row>
    <row r="214" spans="2:16" x14ac:dyDescent="0.25">
      <c r="B214" s="114" t="s">
        <v>85</v>
      </c>
      <c r="C214" s="184">
        <v>8.9417061611374411</v>
      </c>
      <c r="D214" s="185">
        <v>-0.4788987537963969</v>
      </c>
      <c r="E214" s="184">
        <v>9.4789297658862868</v>
      </c>
      <c r="F214" s="185">
        <f t="shared" si="63"/>
        <v>0.53722360474884567</v>
      </c>
      <c r="G214" s="184">
        <v>7.8547526673132877</v>
      </c>
      <c r="H214" s="185">
        <f t="shared" si="63"/>
        <v>-1.6241770985729991</v>
      </c>
      <c r="I214" s="184">
        <v>9.9118942731277535</v>
      </c>
      <c r="J214" s="185">
        <f t="shared" si="63"/>
        <v>2.0571416058144658</v>
      </c>
      <c r="K214" s="184">
        <v>9.6800704902274912</v>
      </c>
      <c r="L214" s="185">
        <f t="shared" si="64"/>
        <v>-0.23182378290026229</v>
      </c>
      <c r="M214" s="184"/>
      <c r="N214" s="185"/>
      <c r="O214" s="185"/>
    </row>
    <row r="215" spans="2:16" x14ac:dyDescent="0.25">
      <c r="B215" s="114" t="s">
        <v>87</v>
      </c>
      <c r="C215" s="184">
        <v>9.5273103805332635</v>
      </c>
      <c r="D215" s="185">
        <v>-3.5153483783769701E-3</v>
      </c>
      <c r="E215" s="184">
        <v>3.7468354430379747</v>
      </c>
      <c r="F215" s="185">
        <f t="shared" si="63"/>
        <v>-5.7804749374952884</v>
      </c>
      <c r="G215" s="184">
        <v>8.7681191153930378</v>
      </c>
      <c r="H215" s="185">
        <f t="shared" si="63"/>
        <v>5.0212836723550627</v>
      </c>
      <c r="I215" s="184">
        <v>9.6579052969502399</v>
      </c>
      <c r="J215" s="185">
        <f t="shared" si="63"/>
        <v>0.88978618155720213</v>
      </c>
      <c r="K215" s="184">
        <v>8.8518155053974485</v>
      </c>
      <c r="L215" s="185">
        <f t="shared" si="64"/>
        <v>-0.80608979155279137</v>
      </c>
      <c r="M215" s="184"/>
      <c r="N215" s="185"/>
      <c r="O215" s="185"/>
    </row>
    <row r="216" spans="2:16" x14ac:dyDescent="0.25">
      <c r="B216" s="114" t="s">
        <v>89</v>
      </c>
      <c r="C216" s="184">
        <v>8.0566202090592327</v>
      </c>
      <c r="D216" s="185">
        <v>-0.32453043439269713</v>
      </c>
      <c r="E216" s="184">
        <v>3.6689419795221845</v>
      </c>
      <c r="F216" s="185">
        <f t="shared" si="63"/>
        <v>-4.3876782295370482</v>
      </c>
      <c r="G216" s="184">
        <v>7.7923940149625937</v>
      </c>
      <c r="H216" s="185">
        <f t="shared" si="63"/>
        <v>4.1234520354404092</v>
      </c>
      <c r="I216" s="184">
        <v>9.0385735080058218</v>
      </c>
      <c r="J216" s="185">
        <f t="shared" si="63"/>
        <v>1.2461794930432282</v>
      </c>
      <c r="K216" s="184">
        <v>9.1355339805825242</v>
      </c>
      <c r="L216" s="185">
        <f t="shared" si="64"/>
        <v>9.6960472576702372E-2</v>
      </c>
      <c r="M216" s="184"/>
      <c r="N216" s="185"/>
      <c r="O216" s="185"/>
    </row>
    <row r="217" spans="2:16" x14ac:dyDescent="0.25">
      <c r="B217" s="114" t="s">
        <v>91</v>
      </c>
      <c r="C217" s="184">
        <v>7.5836481381543441</v>
      </c>
      <c r="D217" s="185">
        <v>-0.83289543643945141</v>
      </c>
      <c r="E217" s="184">
        <v>5.4763358778625957</v>
      </c>
      <c r="F217" s="185">
        <f t="shared" si="63"/>
        <v>-2.1073122602917485</v>
      </c>
      <c r="G217" s="184">
        <v>7.3073868149324861</v>
      </c>
      <c r="H217" s="185">
        <f t="shared" si="63"/>
        <v>1.8310509370698904</v>
      </c>
      <c r="I217" s="184">
        <v>8.0379550735863674</v>
      </c>
      <c r="J217" s="185">
        <f t="shared" si="63"/>
        <v>0.73056825865388131</v>
      </c>
      <c r="K217" s="184">
        <v>8.6134094151212555</v>
      </c>
      <c r="L217" s="185">
        <f t="shared" si="64"/>
        <v>0.57545434153488806</v>
      </c>
      <c r="M217" s="184"/>
      <c r="N217" s="185"/>
      <c r="O217" s="185"/>
    </row>
    <row r="218" spans="2:16" x14ac:dyDescent="0.25">
      <c r="B218" s="114" t="s">
        <v>93</v>
      </c>
      <c r="C218" s="184">
        <v>8.4247185126996591</v>
      </c>
      <c r="D218" s="185">
        <v>0.14024430635045348</v>
      </c>
      <c r="E218" s="184">
        <v>7.5096322241681257</v>
      </c>
      <c r="F218" s="185">
        <f t="shared" si="63"/>
        <v>-0.9150862885315334</v>
      </c>
      <c r="G218" s="184">
        <v>7.4342248314851052</v>
      </c>
      <c r="H218" s="185">
        <f t="shared" si="63"/>
        <v>-7.5407392683020547E-2</v>
      </c>
      <c r="I218" s="184">
        <v>9.181432360742706</v>
      </c>
      <c r="J218" s="185">
        <f t="shared" si="63"/>
        <v>1.7472075292576008</v>
      </c>
      <c r="K218" s="184">
        <v>8.475026567481402</v>
      </c>
      <c r="L218" s="185">
        <f t="shared" si="64"/>
        <v>-0.70640579326130393</v>
      </c>
      <c r="M218" s="184"/>
      <c r="N218" s="185"/>
      <c r="O218" s="185"/>
    </row>
    <row r="219" spans="2:16" ht="15.75" x14ac:dyDescent="0.25">
      <c r="B219" s="117" t="s">
        <v>30</v>
      </c>
      <c r="C219" s="186">
        <v>8.377732417888291</v>
      </c>
      <c r="D219" s="187">
        <v>-6.5967074352286659E-2</v>
      </c>
      <c r="E219" s="186">
        <v>8.0653471771576903</v>
      </c>
      <c r="F219" s="187">
        <f t="shared" si="63"/>
        <v>-0.3123852407306007</v>
      </c>
      <c r="G219" s="186">
        <v>7.8209407699579492</v>
      </c>
      <c r="H219" s="187">
        <f t="shared" si="63"/>
        <v>-0.24440640719974116</v>
      </c>
      <c r="I219" s="186">
        <v>8.3670963781461012</v>
      </c>
      <c r="J219" s="187">
        <f t="shared" si="63"/>
        <v>0.54615560818815201</v>
      </c>
      <c r="K219" s="186">
        <v>9.0323371426511407</v>
      </c>
      <c r="L219" s="187">
        <f t="shared" si="64"/>
        <v>0.66524076450503955</v>
      </c>
      <c r="M219" s="186">
        <v>8.3647413663097581</v>
      </c>
      <c r="N219" s="187">
        <v>-0.6918410804987527</v>
      </c>
      <c r="O219" s="187">
        <v>0.10647664180057426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8.3870049184571585</v>
      </c>
      <c r="D229" s="185">
        <v>-0.66740408717135935</v>
      </c>
      <c r="E229" s="184">
        <v>8.7057728119180631</v>
      </c>
      <c r="F229" s="185">
        <f t="shared" ref="F229:J231" si="66">IFERROR(E229-C229,"-")</f>
        <v>0.31876789346090462</v>
      </c>
      <c r="G229" s="184">
        <v>8.28169014084507</v>
      </c>
      <c r="H229" s="185">
        <f t="shared" si="66"/>
        <v>-0.42408267107299302</v>
      </c>
      <c r="I229" s="184">
        <v>8.8435324294613409</v>
      </c>
      <c r="J229" s="185">
        <f t="shared" si="66"/>
        <v>0.56184228861627084</v>
      </c>
      <c r="K229" s="184">
        <v>8.3992114342040409</v>
      </c>
      <c r="L229" s="185">
        <f t="shared" ref="L229:L231" si="67">IFERROR(K229-I229,"-")</f>
        <v>-0.44432099525729996</v>
      </c>
      <c r="M229" s="184">
        <v>8.608603667136812</v>
      </c>
      <c r="N229" s="185">
        <f t="shared" ref="N229:N231" si="68">IFERROR(M229-K229,"-")</f>
        <v>0.20939223293277109</v>
      </c>
      <c r="O229" s="185">
        <f t="shared" ref="O229" si="69">IFERROR(M229-C229,"-")</f>
        <v>0.22159874867965357</v>
      </c>
    </row>
    <row r="230" spans="2:16" x14ac:dyDescent="0.25">
      <c r="B230" s="114" t="s">
        <v>73</v>
      </c>
      <c r="C230" s="184">
        <v>8.9604031677465805</v>
      </c>
      <c r="D230" s="185">
        <v>-8.7106849425714117E-2</v>
      </c>
      <c r="E230" s="184">
        <v>8.6076173604960147</v>
      </c>
      <c r="F230" s="185">
        <f t="shared" si="66"/>
        <v>-0.35278580725056585</v>
      </c>
      <c r="G230" s="184">
        <v>11.728813559322035</v>
      </c>
      <c r="H230" s="185">
        <f t="shared" si="66"/>
        <v>3.12119619882602</v>
      </c>
      <c r="I230" s="184">
        <v>7.5259042033235586</v>
      </c>
      <c r="J230" s="185">
        <f t="shared" si="66"/>
        <v>-4.202909355998476</v>
      </c>
      <c r="K230" s="184">
        <v>8.727555141348244</v>
      </c>
      <c r="L230" s="185">
        <f t="shared" si="67"/>
        <v>1.2016509380246854</v>
      </c>
      <c r="M230" s="184">
        <v>8.2370138345079607</v>
      </c>
      <c r="N230" s="185">
        <f t="shared" si="68"/>
        <v>-0.4905413068402833</v>
      </c>
      <c r="O230" s="185">
        <f>IFERROR(M230-C230,"-")</f>
        <v>-0.72338933323861987</v>
      </c>
    </row>
    <row r="231" spans="2:16" x14ac:dyDescent="0.25">
      <c r="B231" s="114" t="s">
        <v>75</v>
      </c>
      <c r="C231" s="184">
        <v>7.8172443425952451</v>
      </c>
      <c r="D231" s="185">
        <v>-0.12087720436608063</v>
      </c>
      <c r="E231" s="184">
        <v>10.733630952380953</v>
      </c>
      <c r="F231" s="185">
        <f t="shared" si="66"/>
        <v>2.9163866097857074</v>
      </c>
      <c r="G231" s="184">
        <v>9.907692307692308</v>
      </c>
      <c r="H231" s="185">
        <f t="shared" si="66"/>
        <v>-0.82593864468864453</v>
      </c>
      <c r="I231" s="184">
        <v>8.6417662682602927</v>
      </c>
      <c r="J231" s="185">
        <f t="shared" si="66"/>
        <v>-1.2659260394320153</v>
      </c>
      <c r="K231" s="184">
        <v>8.664422395464209</v>
      </c>
      <c r="L231" s="185">
        <f t="shared" si="67"/>
        <v>2.2656127203916299E-2</v>
      </c>
      <c r="M231" s="184">
        <v>7.8031830238726787</v>
      </c>
      <c r="N231" s="185">
        <f t="shared" si="68"/>
        <v>-0.8612393715915303</v>
      </c>
      <c r="O231" s="185">
        <f t="shared" ref="O231:O234" si="70">IFERROR(M231-C231,"-")</f>
        <v>-1.406131872256644E-2</v>
      </c>
    </row>
    <row r="232" spans="2:16" x14ac:dyDescent="0.25">
      <c r="B232" s="114" t="s">
        <v>77</v>
      </c>
      <c r="C232" s="184">
        <v>7.4230145867098862</v>
      </c>
      <c r="D232" s="185">
        <v>-0.21218501158285807</v>
      </c>
      <c r="E232" s="184" t="s">
        <v>236</v>
      </c>
      <c r="F232" s="185" t="str">
        <f>IFERROR(E232-C232,"-")</f>
        <v>-</v>
      </c>
      <c r="G232" s="184">
        <v>5.2430939226519335</v>
      </c>
      <c r="H232" s="185" t="str">
        <f>IFERROR(G232-E232,"-")</f>
        <v>-</v>
      </c>
      <c r="I232" s="184">
        <v>7.0787526427061307</v>
      </c>
      <c r="J232" s="185">
        <f>IFERROR(I232-G232,"-")</f>
        <v>1.8356587200541972</v>
      </c>
      <c r="K232" s="184">
        <v>7.7432362122788758</v>
      </c>
      <c r="L232" s="185">
        <f>IFERROR(K232-I232,"-")</f>
        <v>0.66448356957274513</v>
      </c>
      <c r="M232" s="184">
        <v>8.3330936975796792</v>
      </c>
      <c r="N232" s="185">
        <f>IFERROR(M232-K232,"-")</f>
        <v>0.5898574853008034</v>
      </c>
      <c r="O232" s="185">
        <f t="shared" si="70"/>
        <v>0.91007911086979298</v>
      </c>
    </row>
    <row r="233" spans="2:16" x14ac:dyDescent="0.25">
      <c r="B233" s="114" t="s">
        <v>79</v>
      </c>
      <c r="C233" s="184">
        <v>8.2088731841382021</v>
      </c>
      <c r="D233" s="185">
        <v>-7.2222874975098605E-2</v>
      </c>
      <c r="E233" s="184" t="s">
        <v>236</v>
      </c>
      <c r="F233" s="185" t="str">
        <f t="shared" ref="F233:J241" si="71">IFERROR(E233-C233,"-")</f>
        <v>-</v>
      </c>
      <c r="G233" s="184">
        <v>6.009615384615385</v>
      </c>
      <c r="H233" s="185" t="str">
        <f t="shared" si="71"/>
        <v>-</v>
      </c>
      <c r="I233" s="184">
        <v>8.3211458725970591</v>
      </c>
      <c r="J233" s="185">
        <f t="shared" si="71"/>
        <v>2.311530487981674</v>
      </c>
      <c r="K233" s="184">
        <v>8.3223995271867608</v>
      </c>
      <c r="L233" s="185">
        <f t="shared" ref="L233:L241" si="72">IFERROR(K233-I233,"-")</f>
        <v>1.2536545897017248E-3</v>
      </c>
      <c r="M233" s="184">
        <v>7.6908373786407767</v>
      </c>
      <c r="N233" s="185">
        <f t="shared" ref="N233:N240" si="73">IFERROR(M233-K233,"-")</f>
        <v>-0.63156214854598414</v>
      </c>
      <c r="O233" s="185">
        <f t="shared" si="70"/>
        <v>-0.51803580549742545</v>
      </c>
    </row>
    <row r="234" spans="2:16" x14ac:dyDescent="0.25">
      <c r="B234" s="114" t="s">
        <v>81</v>
      </c>
      <c r="C234" s="184">
        <v>9.1790865384615383</v>
      </c>
      <c r="D234" s="185">
        <v>0.73457615270486265</v>
      </c>
      <c r="E234" s="184" t="s">
        <v>236</v>
      </c>
      <c r="F234" s="185" t="str">
        <f t="shared" si="71"/>
        <v>-</v>
      </c>
      <c r="G234" s="184">
        <v>7.8949447077409163</v>
      </c>
      <c r="H234" s="185" t="str">
        <f t="shared" si="71"/>
        <v>-</v>
      </c>
      <c r="I234" s="184">
        <v>8.8187972919155708</v>
      </c>
      <c r="J234" s="185">
        <f t="shared" si="71"/>
        <v>0.92385258417465455</v>
      </c>
      <c r="K234" s="184">
        <v>8.9193006052454606</v>
      </c>
      <c r="L234" s="185">
        <f t="shared" si="72"/>
        <v>0.10050331332988982</v>
      </c>
      <c r="M234" s="184">
        <v>8.4891791044776124</v>
      </c>
      <c r="N234" s="185">
        <f t="shared" si="73"/>
        <v>-0.43012150076784827</v>
      </c>
      <c r="O234" s="185">
        <f t="shared" si="70"/>
        <v>-0.68990743398392596</v>
      </c>
    </row>
    <row r="235" spans="2:16" x14ac:dyDescent="0.25">
      <c r="B235" s="114" t="s">
        <v>83</v>
      </c>
      <c r="C235" s="184">
        <v>9.4411160058737149</v>
      </c>
      <c r="D235" s="185">
        <v>-0.30482195572155923</v>
      </c>
      <c r="E235" s="184" t="s">
        <v>236</v>
      </c>
      <c r="F235" s="185" t="str">
        <f t="shared" si="71"/>
        <v>-</v>
      </c>
      <c r="G235" s="184">
        <v>8.1141917293233075</v>
      </c>
      <c r="H235" s="185" t="str">
        <f t="shared" si="71"/>
        <v>-</v>
      </c>
      <c r="I235" s="184">
        <v>8.4194266629557468</v>
      </c>
      <c r="J235" s="185">
        <f t="shared" si="71"/>
        <v>0.30523493363243936</v>
      </c>
      <c r="K235" s="184">
        <v>8.3368211260587941</v>
      </c>
      <c r="L235" s="185">
        <f t="shared" si="72"/>
        <v>-8.2605536896952714E-2</v>
      </c>
      <c r="M235" s="184">
        <v>7.6555997194295067</v>
      </c>
      <c r="N235" s="185">
        <f t="shared" si="73"/>
        <v>-0.68122140662928743</v>
      </c>
      <c r="O235" s="185">
        <f>IFERROR(M235-C235,"-")</f>
        <v>-1.7855162864442082</v>
      </c>
    </row>
    <row r="236" spans="2:16" x14ac:dyDescent="0.25">
      <c r="B236" s="114" t="s">
        <v>85</v>
      </c>
      <c r="C236" s="184">
        <v>8.1819078947368418</v>
      </c>
      <c r="D236" s="185">
        <v>0.51997607655502343</v>
      </c>
      <c r="E236" s="184">
        <v>7.4293369055592766</v>
      </c>
      <c r="F236" s="185">
        <f t="shared" si="71"/>
        <v>-0.75257098917756515</v>
      </c>
      <c r="G236" s="184">
        <v>7.6948376353039132</v>
      </c>
      <c r="H236" s="185">
        <f t="shared" si="71"/>
        <v>0.26550072974463657</v>
      </c>
      <c r="I236" s="184">
        <v>8.0364372469635619</v>
      </c>
      <c r="J236" s="185">
        <f t="shared" si="71"/>
        <v>0.34159961165964869</v>
      </c>
      <c r="K236" s="184">
        <v>8.2916447714135568</v>
      </c>
      <c r="L236" s="185">
        <f t="shared" si="72"/>
        <v>0.25520752444999495</v>
      </c>
      <c r="M236" s="184"/>
      <c r="N236" s="185"/>
      <c r="O236" s="185"/>
    </row>
    <row r="237" spans="2:16" x14ac:dyDescent="0.25">
      <c r="B237" s="114" t="s">
        <v>87</v>
      </c>
      <c r="C237" s="184">
        <v>8.8647646219686163</v>
      </c>
      <c r="D237" s="185">
        <v>0.7304491973585634</v>
      </c>
      <c r="E237" s="184">
        <v>7.8025247971145175</v>
      </c>
      <c r="F237" s="185">
        <f t="shared" si="71"/>
        <v>-1.0622398248540987</v>
      </c>
      <c r="G237" s="184">
        <v>8.5449999999999999</v>
      </c>
      <c r="H237" s="185">
        <f t="shared" si="71"/>
        <v>0.74247520288548241</v>
      </c>
      <c r="I237" s="184">
        <v>8.6323838080959518</v>
      </c>
      <c r="J237" s="185">
        <f t="shared" si="71"/>
        <v>8.738380809595192E-2</v>
      </c>
      <c r="K237" s="184">
        <v>8.9404954227248243</v>
      </c>
      <c r="L237" s="185">
        <f t="shared" si="72"/>
        <v>0.30811161462887249</v>
      </c>
      <c r="M237" s="184"/>
      <c r="N237" s="185"/>
      <c r="O237" s="185"/>
    </row>
    <row r="238" spans="2:16" x14ac:dyDescent="0.25">
      <c r="B238" s="114" t="s">
        <v>89</v>
      </c>
      <c r="C238" s="184">
        <v>8.5650236702868288</v>
      </c>
      <c r="D238" s="185">
        <v>0.53843995987958948</v>
      </c>
      <c r="E238" s="184">
        <v>9.5790094339622645</v>
      </c>
      <c r="F238" s="185">
        <f t="shared" si="71"/>
        <v>1.0139857636754357</v>
      </c>
      <c r="G238" s="184">
        <v>7.0247342156650037</v>
      </c>
      <c r="H238" s="185">
        <f t="shared" si="71"/>
        <v>-2.5542752182972608</v>
      </c>
      <c r="I238" s="184">
        <v>7.398474487112046</v>
      </c>
      <c r="J238" s="185">
        <f t="shared" si="71"/>
        <v>0.37374027144704236</v>
      </c>
      <c r="K238" s="184">
        <v>8.0896470588235285</v>
      </c>
      <c r="L238" s="185">
        <f t="shared" si="72"/>
        <v>0.6911725717114825</v>
      </c>
      <c r="M238" s="184"/>
      <c r="N238" s="185"/>
      <c r="O238" s="185"/>
    </row>
    <row r="239" spans="2:16" x14ac:dyDescent="0.25">
      <c r="B239" s="114" t="s">
        <v>91</v>
      </c>
      <c r="C239" s="184">
        <v>7.6086956521739131</v>
      </c>
      <c r="D239" s="185">
        <v>-0.82876466528640425</v>
      </c>
      <c r="E239" s="184">
        <v>7.1098398169336381</v>
      </c>
      <c r="F239" s="185">
        <f t="shared" si="71"/>
        <v>-0.49885583524027499</v>
      </c>
      <c r="G239" s="184">
        <v>9.0463992266795561</v>
      </c>
      <c r="H239" s="185">
        <f t="shared" si="71"/>
        <v>1.936559409745918</v>
      </c>
      <c r="I239" s="184">
        <v>8.6113074204947004</v>
      </c>
      <c r="J239" s="185">
        <f t="shared" si="71"/>
        <v>-0.43509180618485566</v>
      </c>
      <c r="K239" s="184">
        <v>8.4856290672451191</v>
      </c>
      <c r="L239" s="185">
        <f t="shared" si="72"/>
        <v>-0.12567835324958132</v>
      </c>
      <c r="M239" s="184"/>
      <c r="N239" s="185"/>
      <c r="O239" s="185"/>
    </row>
    <row r="240" spans="2:16" x14ac:dyDescent="0.25">
      <c r="B240" s="114" t="s">
        <v>93</v>
      </c>
      <c r="C240" s="184">
        <v>10.239726027397261</v>
      </c>
      <c r="D240" s="185">
        <v>1.0899947757975674</v>
      </c>
      <c r="E240" s="184">
        <v>7.5361010830324906</v>
      </c>
      <c r="F240" s="185">
        <f t="shared" si="71"/>
        <v>-2.70362494436477</v>
      </c>
      <c r="G240" s="184">
        <v>8.4801517067003793</v>
      </c>
      <c r="H240" s="185">
        <f t="shared" si="71"/>
        <v>0.94405062366788872</v>
      </c>
      <c r="I240" s="184">
        <v>8.6826692270763317</v>
      </c>
      <c r="J240" s="185">
        <f t="shared" si="71"/>
        <v>0.20251752037595239</v>
      </c>
      <c r="K240" s="184">
        <v>9.0498414136837333</v>
      </c>
      <c r="L240" s="185">
        <f t="shared" si="72"/>
        <v>0.36717218660740158</v>
      </c>
      <c r="M240" s="184"/>
      <c r="N240" s="185"/>
      <c r="O240" s="185"/>
    </row>
    <row r="241" spans="2:16" ht="15.75" x14ac:dyDescent="0.25">
      <c r="B241" s="117" t="s">
        <v>30</v>
      </c>
      <c r="C241" s="186">
        <v>8.5827144313382853</v>
      </c>
      <c r="D241" s="187">
        <v>0.12993466517269248</v>
      </c>
      <c r="E241" s="186">
        <v>8.4789494013132476</v>
      </c>
      <c r="F241" s="187">
        <f t="shared" si="71"/>
        <v>-0.10376503002503767</v>
      </c>
      <c r="G241" s="186">
        <v>8.0765115973166139</v>
      </c>
      <c r="H241" s="187">
        <f t="shared" si="71"/>
        <v>-0.40243780399663365</v>
      </c>
      <c r="I241" s="186">
        <v>8.2205484045708985</v>
      </c>
      <c r="J241" s="187">
        <f t="shared" si="71"/>
        <v>0.14403680725428458</v>
      </c>
      <c r="K241" s="186">
        <v>8.4851200579355925</v>
      </c>
      <c r="L241" s="187">
        <f t="shared" si="72"/>
        <v>0.26457165336469401</v>
      </c>
      <c r="M241" s="186">
        <v>8.1127810966097176</v>
      </c>
      <c r="N241" s="187">
        <v>-0.29959809319081643</v>
      </c>
      <c r="O241" s="187">
        <v>-0.35239152604322044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9.1074441687344905</v>
      </c>
      <c r="D251" s="185">
        <v>-2.2578404628941229E-2</v>
      </c>
      <c r="E251" s="184">
        <v>8.9706999457406411</v>
      </c>
      <c r="F251" s="185">
        <f t="shared" ref="F251:J253" si="74">IFERROR(E251-C251,"-")</f>
        <v>-0.13674422299384936</v>
      </c>
      <c r="G251" s="184">
        <v>4.1066666666666665</v>
      </c>
      <c r="H251" s="185">
        <f t="shared" si="74"/>
        <v>-4.8640332790739746</v>
      </c>
      <c r="I251" s="184">
        <v>8.4483920367534449</v>
      </c>
      <c r="J251" s="185">
        <f t="shared" si="74"/>
        <v>4.3417253700867784</v>
      </c>
      <c r="K251" s="184">
        <v>7.381966351209253</v>
      </c>
      <c r="L251" s="185">
        <f t="shared" ref="L251:L253" si="75">IFERROR(K251-I251,"-")</f>
        <v>-1.0664256855441918</v>
      </c>
      <c r="M251" s="184">
        <v>8.3423835381537579</v>
      </c>
      <c r="N251" s="185">
        <f t="shared" ref="N251:N253" si="76">IFERROR(M251-K251,"-")</f>
        <v>0.96041718694450484</v>
      </c>
      <c r="O251" s="185">
        <f t="shared" ref="O251" si="77">IFERROR(M251-C251,"-")</f>
        <v>-0.76506063058073259</v>
      </c>
    </row>
    <row r="252" spans="2:16" x14ac:dyDescent="0.25">
      <c r="B252" s="114" t="s">
        <v>73</v>
      </c>
      <c r="C252" s="184">
        <v>8.3243180228491482</v>
      </c>
      <c r="D252" s="185">
        <v>-0.81788158955395218</v>
      </c>
      <c r="E252" s="184">
        <v>8.0938388625592417</v>
      </c>
      <c r="F252" s="185">
        <f t="shared" si="74"/>
        <v>-0.23047916028990656</v>
      </c>
      <c r="G252" s="184">
        <v>6.67741935483871</v>
      </c>
      <c r="H252" s="185">
        <f t="shared" si="74"/>
        <v>-1.4164195077205317</v>
      </c>
      <c r="I252" s="184">
        <v>8.2276861853325745</v>
      </c>
      <c r="J252" s="185">
        <f t="shared" si="74"/>
        <v>1.5502668304938645</v>
      </c>
      <c r="K252" s="184">
        <v>8.1284599006387506</v>
      </c>
      <c r="L252" s="185">
        <f t="shared" si="75"/>
        <v>-9.9226284693823885E-2</v>
      </c>
      <c r="M252" s="184">
        <v>8.6390164820318827</v>
      </c>
      <c r="N252" s="185">
        <f t="shared" si="76"/>
        <v>0.51055658139313209</v>
      </c>
      <c r="O252" s="185">
        <f>IFERROR(M252-C252,"-")</f>
        <v>0.31469845918273442</v>
      </c>
    </row>
    <row r="253" spans="2:16" x14ac:dyDescent="0.25">
      <c r="B253" s="114" t="s">
        <v>75</v>
      </c>
      <c r="C253" s="184">
        <v>7.5138151875571824</v>
      </c>
      <c r="D253" s="185">
        <v>-1.7685783682540945</v>
      </c>
      <c r="E253" s="184">
        <v>11.017251635930993</v>
      </c>
      <c r="F253" s="185">
        <f t="shared" si="74"/>
        <v>3.5034364483738107</v>
      </c>
      <c r="G253" s="184">
        <v>6.0204081632653059</v>
      </c>
      <c r="H253" s="185">
        <f t="shared" si="74"/>
        <v>-4.9968434726656872</v>
      </c>
      <c r="I253" s="184">
        <v>8.4184331797235021</v>
      </c>
      <c r="J253" s="185">
        <f t="shared" si="74"/>
        <v>2.3980250164581962</v>
      </c>
      <c r="K253" s="184">
        <v>9.2266817410966642</v>
      </c>
      <c r="L253" s="185">
        <f t="shared" si="75"/>
        <v>0.80824856137316203</v>
      </c>
      <c r="M253" s="184">
        <v>8.3439211391018624</v>
      </c>
      <c r="N253" s="185">
        <f t="shared" si="76"/>
        <v>-0.88276060199480177</v>
      </c>
      <c r="O253" s="185">
        <f t="shared" ref="O253:O256" si="78">IFERROR(M253-C253,"-")</f>
        <v>0.83010595154468003</v>
      </c>
    </row>
    <row r="254" spans="2:16" x14ac:dyDescent="0.25">
      <c r="B254" s="114" t="s">
        <v>77</v>
      </c>
      <c r="C254" s="184">
        <v>9.9775224775224771</v>
      </c>
      <c r="D254" s="185">
        <v>0.6360832715671414</v>
      </c>
      <c r="E254" s="184" t="s">
        <v>236</v>
      </c>
      <c r="F254" s="185" t="str">
        <f>IFERROR(E254-C254,"-")</f>
        <v>-</v>
      </c>
      <c r="G254" s="184">
        <v>15.285714285714286</v>
      </c>
      <c r="H254" s="185" t="str">
        <f>IFERROR(G254-E254,"-")</f>
        <v>-</v>
      </c>
      <c r="I254" s="184">
        <v>9.1967109424414932</v>
      </c>
      <c r="J254" s="185">
        <f>IFERROR(I254-G254,"-")</f>
        <v>-6.0890033432727932</v>
      </c>
      <c r="K254" s="184">
        <v>8.1741071428571423</v>
      </c>
      <c r="L254" s="185">
        <f>IFERROR(K254-I254,"-")</f>
        <v>-1.0226037995843509</v>
      </c>
      <c r="M254" s="184">
        <v>10.570491803278689</v>
      </c>
      <c r="N254" s="185">
        <f>IFERROR(M254-K254,"-")</f>
        <v>2.3963846604215462</v>
      </c>
      <c r="O254" s="185">
        <f t="shared" si="78"/>
        <v>0.59296932575621142</v>
      </c>
    </row>
    <row r="255" spans="2:16" x14ac:dyDescent="0.25">
      <c r="B255" s="114" t="s">
        <v>79</v>
      </c>
      <c r="C255" s="184">
        <v>8.9593220338983048</v>
      </c>
      <c r="D255" s="185">
        <v>-1.3359799795245131</v>
      </c>
      <c r="E255" s="184" t="s">
        <v>236</v>
      </c>
      <c r="F255" s="185" t="str">
        <f t="shared" ref="F255:J263" si="79">IFERROR(E255-C255,"-")</f>
        <v>-</v>
      </c>
      <c r="G255" s="184">
        <v>4.7142857142857144</v>
      </c>
      <c r="H255" s="185" t="str">
        <f t="shared" si="79"/>
        <v>-</v>
      </c>
      <c r="I255" s="184">
        <v>9.1746478873239443</v>
      </c>
      <c r="J255" s="185">
        <f t="shared" si="79"/>
        <v>4.4603621730382299</v>
      </c>
      <c r="K255" s="184">
        <v>9.6876876876876885</v>
      </c>
      <c r="L255" s="185">
        <f t="shared" ref="L255:L263" si="80">IFERROR(K255-I255,"-")</f>
        <v>0.51303980036374419</v>
      </c>
      <c r="M255" s="184">
        <v>8.620754716981132</v>
      </c>
      <c r="N255" s="185">
        <f t="shared" ref="N255:N262" si="81">IFERROR(M255-K255,"-")</f>
        <v>-1.0669329707065565</v>
      </c>
      <c r="O255" s="185">
        <f t="shared" si="78"/>
        <v>-0.33856731691717279</v>
      </c>
    </row>
    <row r="256" spans="2:16" x14ac:dyDescent="0.25">
      <c r="B256" s="114" t="s">
        <v>81</v>
      </c>
      <c r="C256" s="184">
        <v>8.7679558011049732</v>
      </c>
      <c r="D256" s="185">
        <v>-1.2265647468402321</v>
      </c>
      <c r="E256" s="184" t="s">
        <v>236</v>
      </c>
      <c r="F256" s="185" t="str">
        <f t="shared" si="79"/>
        <v>-</v>
      </c>
      <c r="G256" s="184">
        <v>2.1319796954314723</v>
      </c>
      <c r="H256" s="185" t="str">
        <f t="shared" si="79"/>
        <v>-</v>
      </c>
      <c r="I256" s="184">
        <v>7.0531249999999996</v>
      </c>
      <c r="J256" s="185">
        <f t="shared" si="79"/>
        <v>4.9211453045685278</v>
      </c>
      <c r="K256" s="184">
        <v>8.2967863894139882</v>
      </c>
      <c r="L256" s="185">
        <f t="shared" si="80"/>
        <v>1.2436613894139885</v>
      </c>
      <c r="M256" s="184">
        <v>10.466307277628033</v>
      </c>
      <c r="N256" s="185">
        <f t="shared" si="81"/>
        <v>2.1695208882140449</v>
      </c>
      <c r="O256" s="185">
        <f t="shared" si="78"/>
        <v>1.6983514765230598</v>
      </c>
    </row>
    <row r="257" spans="2:16" x14ac:dyDescent="0.25">
      <c r="B257" s="114" t="s">
        <v>83</v>
      </c>
      <c r="C257" s="184">
        <v>7.8179059180576633</v>
      </c>
      <c r="D257" s="185">
        <v>-0.76265674178888432</v>
      </c>
      <c r="E257" s="184" t="s">
        <v>236</v>
      </c>
      <c r="F257" s="185" t="str">
        <f t="shared" si="79"/>
        <v>-</v>
      </c>
      <c r="G257" s="184">
        <v>7.4173602853745537</v>
      </c>
      <c r="H257" s="185" t="str">
        <f t="shared" si="79"/>
        <v>-</v>
      </c>
      <c r="I257" s="184">
        <v>8.795209580838323</v>
      </c>
      <c r="J257" s="185">
        <f t="shared" si="79"/>
        <v>1.3778492954637693</v>
      </c>
      <c r="K257" s="184">
        <v>7.9409368635437882</v>
      </c>
      <c r="L257" s="185">
        <f t="shared" si="80"/>
        <v>-0.8542727172945348</v>
      </c>
      <c r="M257" s="184">
        <v>7.2018779342723001</v>
      </c>
      <c r="N257" s="185">
        <f t="shared" si="81"/>
        <v>-0.7390589292714882</v>
      </c>
      <c r="O257" s="185">
        <f>IFERROR(M257-C257,"-")</f>
        <v>-0.61602798378536328</v>
      </c>
    </row>
    <row r="258" spans="2:16" x14ac:dyDescent="0.25">
      <c r="B258" s="114" t="s">
        <v>85</v>
      </c>
      <c r="C258" s="184">
        <v>9.6210045662100452</v>
      </c>
      <c r="D258" s="185">
        <v>-0.77561990636379363</v>
      </c>
      <c r="E258" s="184">
        <v>10.888888888888889</v>
      </c>
      <c r="F258" s="185">
        <f t="shared" si="79"/>
        <v>1.2678843226788441</v>
      </c>
      <c r="G258" s="184">
        <v>9.3671328671328666</v>
      </c>
      <c r="H258" s="185">
        <f t="shared" si="79"/>
        <v>-1.5217560217560226</v>
      </c>
      <c r="I258" s="184">
        <v>8.6090425531914896</v>
      </c>
      <c r="J258" s="185">
        <f t="shared" si="79"/>
        <v>-0.75809031394137705</v>
      </c>
      <c r="K258" s="184">
        <v>7.965608465608466</v>
      </c>
      <c r="L258" s="185">
        <f t="shared" si="80"/>
        <v>-0.64343408758302356</v>
      </c>
      <c r="M258" s="184"/>
      <c r="N258" s="185"/>
      <c r="O258" s="185"/>
    </row>
    <row r="259" spans="2:16" x14ac:dyDescent="0.25">
      <c r="B259" s="114" t="s">
        <v>87</v>
      </c>
      <c r="C259" s="184">
        <v>9.1018363939899825</v>
      </c>
      <c r="D259" s="185">
        <v>0.53919402496948088</v>
      </c>
      <c r="E259" s="184">
        <v>2.75</v>
      </c>
      <c r="F259" s="185">
        <f t="shared" si="79"/>
        <v>-6.3518363939899825</v>
      </c>
      <c r="G259" s="184">
        <v>8.5949612403100772</v>
      </c>
      <c r="H259" s="185">
        <f t="shared" si="79"/>
        <v>5.8449612403100772</v>
      </c>
      <c r="I259" s="184">
        <v>9.8945233265720081</v>
      </c>
      <c r="J259" s="185">
        <f t="shared" si="79"/>
        <v>1.2995620862619308</v>
      </c>
      <c r="K259" s="184">
        <v>8.3199052132701414</v>
      </c>
      <c r="L259" s="185">
        <f t="shared" si="80"/>
        <v>-1.5746181133018666</v>
      </c>
      <c r="M259" s="184"/>
      <c r="N259" s="185"/>
      <c r="O259" s="185"/>
    </row>
    <row r="260" spans="2:16" x14ac:dyDescent="0.25">
      <c r="B260" s="114" t="s">
        <v>89</v>
      </c>
      <c r="C260" s="184">
        <v>6.8762626262626263</v>
      </c>
      <c r="D260" s="185">
        <v>-3.0771516065633442E-2</v>
      </c>
      <c r="E260" s="184">
        <v>4.2352941176470589</v>
      </c>
      <c r="F260" s="185">
        <f t="shared" si="79"/>
        <v>-2.6409685086155674</v>
      </c>
      <c r="G260" s="184">
        <v>6.878007598142676</v>
      </c>
      <c r="H260" s="185">
        <f t="shared" si="79"/>
        <v>2.6427134804956172</v>
      </c>
      <c r="I260" s="184">
        <v>6.7535545023696679</v>
      </c>
      <c r="J260" s="185">
        <f t="shared" si="79"/>
        <v>-0.12445309577300812</v>
      </c>
      <c r="K260" s="184">
        <v>6.281114848630466</v>
      </c>
      <c r="L260" s="185">
        <f t="shared" si="80"/>
        <v>-0.47243965373920194</v>
      </c>
      <c r="M260" s="184"/>
      <c r="N260" s="185"/>
      <c r="O260" s="185"/>
    </row>
    <row r="261" spans="2:16" x14ac:dyDescent="0.25">
      <c r="B261" s="114" t="s">
        <v>91</v>
      </c>
      <c r="C261" s="184">
        <v>8.5194938440492471</v>
      </c>
      <c r="D261" s="185">
        <v>0.71702139040775315</v>
      </c>
      <c r="E261" s="184">
        <v>5.9189189189189193</v>
      </c>
      <c r="F261" s="185">
        <f t="shared" si="79"/>
        <v>-2.6005749251303278</v>
      </c>
      <c r="G261" s="184">
        <v>7.8625077591558039</v>
      </c>
      <c r="H261" s="185">
        <f t="shared" si="79"/>
        <v>1.9435888402368846</v>
      </c>
      <c r="I261" s="184">
        <v>7.8405093996361428</v>
      </c>
      <c r="J261" s="185">
        <f t="shared" si="79"/>
        <v>-2.1998359519661115E-2</v>
      </c>
      <c r="K261" s="184">
        <v>8.4503028143925896</v>
      </c>
      <c r="L261" s="185">
        <f t="shared" si="80"/>
        <v>0.60979341475644677</v>
      </c>
      <c r="M261" s="184"/>
      <c r="N261" s="185"/>
      <c r="O261" s="185"/>
    </row>
    <row r="262" spans="2:16" x14ac:dyDescent="0.25">
      <c r="B262" s="114" t="s">
        <v>93</v>
      </c>
      <c r="C262" s="184">
        <v>9.0583635855906177</v>
      </c>
      <c r="D262" s="185">
        <v>0.8901954174224489</v>
      </c>
      <c r="E262" s="184">
        <v>7.8205128205128203</v>
      </c>
      <c r="F262" s="185">
        <f t="shared" si="79"/>
        <v>-1.2378507650777975</v>
      </c>
      <c r="G262" s="184">
        <v>8.6154136758594628</v>
      </c>
      <c r="H262" s="185">
        <f t="shared" si="79"/>
        <v>0.79490085534664257</v>
      </c>
      <c r="I262" s="184">
        <v>8.5618691588785047</v>
      </c>
      <c r="J262" s="185">
        <f t="shared" si="79"/>
        <v>-5.3544516980958079E-2</v>
      </c>
      <c r="K262" s="184">
        <v>7.6238277179576244</v>
      </c>
      <c r="L262" s="185">
        <f t="shared" si="80"/>
        <v>-0.93804144092088038</v>
      </c>
      <c r="M262" s="184"/>
      <c r="N262" s="185"/>
      <c r="O262" s="185"/>
    </row>
    <row r="263" spans="2:16" ht="15.75" x14ac:dyDescent="0.25">
      <c r="B263" s="117" t="s">
        <v>30</v>
      </c>
      <c r="C263" s="186">
        <v>8.458189382963706</v>
      </c>
      <c r="D263" s="187">
        <v>-0.22849748212273191</v>
      </c>
      <c r="E263" s="186">
        <v>8.8963076923076922</v>
      </c>
      <c r="F263" s="187">
        <f t="shared" si="79"/>
        <v>0.43811830934398621</v>
      </c>
      <c r="G263" s="186">
        <v>7.7692015570112982</v>
      </c>
      <c r="H263" s="187">
        <f t="shared" si="79"/>
        <v>-1.127106135296394</v>
      </c>
      <c r="I263" s="186">
        <v>8.2687803357527727</v>
      </c>
      <c r="J263" s="187">
        <f t="shared" si="79"/>
        <v>0.49957877874147449</v>
      </c>
      <c r="K263" s="186">
        <v>8.0127206977238892</v>
      </c>
      <c r="L263" s="187">
        <f t="shared" si="80"/>
        <v>-0.25605963802888354</v>
      </c>
      <c r="M263" s="186">
        <v>8.6383338230972679</v>
      </c>
      <c r="N263" s="187">
        <v>0.39914517669212657</v>
      </c>
      <c r="O263" s="187">
        <v>0.18538216476537173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9.533323072187164</v>
      </c>
      <c r="D273" s="185">
        <v>0.59463769936305333</v>
      </c>
      <c r="E273" s="184">
        <v>9.6649278919914092</v>
      </c>
      <c r="F273" s="185">
        <f t="shared" ref="F273:J275" si="82">IFERROR(E273-C273,"-")</f>
        <v>0.13160481980424521</v>
      </c>
      <c r="G273" s="184">
        <v>8.3212341197822148</v>
      </c>
      <c r="H273" s="185">
        <f t="shared" si="82"/>
        <v>-1.3436937722091944</v>
      </c>
      <c r="I273" s="184">
        <v>8.4030825496342736</v>
      </c>
      <c r="J273" s="185">
        <f t="shared" si="82"/>
        <v>8.1848429852058757E-2</v>
      </c>
      <c r="K273" s="184">
        <v>8.2004524886877821</v>
      </c>
      <c r="L273" s="185">
        <f t="shared" ref="L273:L275" si="83">IFERROR(K273-I273,"-")</f>
        <v>-0.2026300609464915</v>
      </c>
      <c r="M273" s="184">
        <v>8.8776695003110095</v>
      </c>
      <c r="N273" s="185">
        <f t="shared" ref="N273:N275" si="84">IFERROR(M273-K273,"-")</f>
        <v>0.67721701162322745</v>
      </c>
      <c r="O273" s="185">
        <f t="shared" ref="O273" si="85">IFERROR(M273-C273,"-")</f>
        <v>-0.65565357187615447</v>
      </c>
    </row>
    <row r="274" spans="2:15" x14ac:dyDescent="0.25">
      <c r="B274" s="114" t="s">
        <v>73</v>
      </c>
      <c r="C274" s="184">
        <v>9.2513717421124824</v>
      </c>
      <c r="D274" s="185">
        <v>0.55540153330811926</v>
      </c>
      <c r="E274" s="184">
        <v>8.2841480127912295</v>
      </c>
      <c r="F274" s="185">
        <f t="shared" si="82"/>
        <v>-0.96722372932125289</v>
      </c>
      <c r="G274" s="184">
        <v>7.5951086956521738</v>
      </c>
      <c r="H274" s="185">
        <f t="shared" si="82"/>
        <v>-0.68903931713905564</v>
      </c>
      <c r="I274" s="184">
        <v>8.2292319749216301</v>
      </c>
      <c r="J274" s="185">
        <f t="shared" si="82"/>
        <v>0.63412327926945622</v>
      </c>
      <c r="K274" s="184">
        <v>8.7536041939711673</v>
      </c>
      <c r="L274" s="185">
        <f t="shared" si="83"/>
        <v>0.52437221904953724</v>
      </c>
      <c r="M274" s="184">
        <v>9.0517909002904169</v>
      </c>
      <c r="N274" s="185">
        <f t="shared" si="84"/>
        <v>0.29818670631924959</v>
      </c>
      <c r="O274" s="185">
        <f>IFERROR(M274-C274,"-")</f>
        <v>-0.19958084182206548</v>
      </c>
    </row>
    <row r="275" spans="2:15" x14ac:dyDescent="0.25">
      <c r="B275" s="114" t="s">
        <v>75</v>
      </c>
      <c r="C275" s="184">
        <v>8.0050288237458602</v>
      </c>
      <c r="D275" s="185">
        <v>-1.0532427811924112</v>
      </c>
      <c r="E275" s="184">
        <v>9.3773006134969332</v>
      </c>
      <c r="F275" s="185">
        <f t="shared" si="82"/>
        <v>1.372271789751073</v>
      </c>
      <c r="G275" s="184">
        <v>11.540598290598291</v>
      </c>
      <c r="H275" s="185">
        <f t="shared" si="82"/>
        <v>2.1632976771013581</v>
      </c>
      <c r="I275" s="184">
        <v>9.0803940260565614</v>
      </c>
      <c r="J275" s="185">
        <f t="shared" si="82"/>
        <v>-2.4602042645417299</v>
      </c>
      <c r="K275" s="184">
        <v>9.4451237263464343</v>
      </c>
      <c r="L275" s="185">
        <f t="shared" si="83"/>
        <v>0.36472970028987284</v>
      </c>
      <c r="M275" s="184">
        <v>8.5975887170154692</v>
      </c>
      <c r="N275" s="185">
        <f t="shared" si="84"/>
        <v>-0.84753500933096504</v>
      </c>
      <c r="O275" s="185">
        <f t="shared" ref="O275:O278" si="86">IFERROR(M275-C275,"-")</f>
        <v>0.59255989326960901</v>
      </c>
    </row>
    <row r="276" spans="2:15" x14ac:dyDescent="0.25">
      <c r="B276" s="114" t="s">
        <v>77</v>
      </c>
      <c r="C276" s="184">
        <v>10.622104063805544</v>
      </c>
      <c r="D276" s="185">
        <v>1.6066373971388774</v>
      </c>
      <c r="E276" s="184" t="s">
        <v>236</v>
      </c>
      <c r="F276" s="185" t="str">
        <f>IFERROR(E276-C276,"-")</f>
        <v>-</v>
      </c>
      <c r="G276" s="184">
        <v>11.967391304347826</v>
      </c>
      <c r="H276" s="185" t="str">
        <f>IFERROR(G276-E276,"-")</f>
        <v>-</v>
      </c>
      <c r="I276" s="184">
        <v>9.2377972465581983</v>
      </c>
      <c r="J276" s="185">
        <f>IFERROR(I276-G276,"-")</f>
        <v>-2.7295940577896278</v>
      </c>
      <c r="K276" s="184">
        <v>8.0933140933140937</v>
      </c>
      <c r="L276" s="185">
        <f>IFERROR(K276-I276,"-")</f>
        <v>-1.1444831532441047</v>
      </c>
      <c r="M276" s="184">
        <v>13.656119900083263</v>
      </c>
      <c r="N276" s="185">
        <f>IFERROR(M276-K276,"-")</f>
        <v>5.5628058067691697</v>
      </c>
      <c r="O276" s="185">
        <f t="shared" si="86"/>
        <v>3.0340158362777192</v>
      </c>
    </row>
    <row r="277" spans="2:15" x14ac:dyDescent="0.25">
      <c r="B277" s="114" t="s">
        <v>79</v>
      </c>
      <c r="C277" s="184">
        <v>11.348837209302326</v>
      </c>
      <c r="D277" s="185">
        <v>1.8917734973909681</v>
      </c>
      <c r="E277" s="184" t="s">
        <v>236</v>
      </c>
      <c r="F277" s="185" t="str">
        <f t="shared" ref="F277:J285" si="87">IFERROR(E277-C277,"-")</f>
        <v>-</v>
      </c>
      <c r="G277" s="184">
        <v>9.6999999999999993</v>
      </c>
      <c r="H277" s="185" t="str">
        <f t="shared" si="87"/>
        <v>-</v>
      </c>
      <c r="I277" s="184">
        <v>7.8695652173913047</v>
      </c>
      <c r="J277" s="185">
        <f t="shared" si="87"/>
        <v>-1.8304347826086946</v>
      </c>
      <c r="K277" s="184">
        <v>9.7523364485981308</v>
      </c>
      <c r="L277" s="185">
        <f t="shared" ref="L277:L285" si="88">IFERROR(K277-I277,"-")</f>
        <v>1.8827712312068261</v>
      </c>
      <c r="M277" s="184">
        <v>9.2666666666666675</v>
      </c>
      <c r="N277" s="185">
        <f t="shared" ref="N277:N284" si="89">IFERROR(M277-K277,"-")</f>
        <v>-0.48566978193146326</v>
      </c>
      <c r="O277" s="185">
        <f t="shared" si="86"/>
        <v>-2.0821705426356587</v>
      </c>
    </row>
    <row r="278" spans="2:15" x14ac:dyDescent="0.25">
      <c r="B278" s="114" t="s">
        <v>81</v>
      </c>
      <c r="C278" s="184">
        <v>6.9422222222222221</v>
      </c>
      <c r="D278" s="185">
        <v>-0.79447245564892643</v>
      </c>
      <c r="E278" s="184" t="s">
        <v>236</v>
      </c>
      <c r="F278" s="185" t="str">
        <f t="shared" si="87"/>
        <v>-</v>
      </c>
      <c r="G278" s="184">
        <v>3</v>
      </c>
      <c r="H278" s="185" t="str">
        <f t="shared" si="87"/>
        <v>-</v>
      </c>
      <c r="I278" s="184">
        <v>8.5033557046979862</v>
      </c>
      <c r="J278" s="185">
        <f t="shared" si="87"/>
        <v>5.5033557046979862</v>
      </c>
      <c r="K278" s="184">
        <v>8.7606177606177607</v>
      </c>
      <c r="L278" s="185">
        <f t="shared" si="88"/>
        <v>0.25726205591977447</v>
      </c>
      <c r="M278" s="184">
        <v>8.6916666666666664</v>
      </c>
      <c r="N278" s="185">
        <f t="shared" si="89"/>
        <v>-6.8951093951094222E-2</v>
      </c>
      <c r="O278" s="185">
        <f t="shared" si="86"/>
        <v>1.7494444444444444</v>
      </c>
    </row>
    <row r="279" spans="2:15" x14ac:dyDescent="0.25">
      <c r="B279" s="114" t="s">
        <v>83</v>
      </c>
      <c r="C279" s="184">
        <v>8.3686200378071831</v>
      </c>
      <c r="D279" s="185">
        <v>1.3265725058144957</v>
      </c>
      <c r="E279" s="184" t="s">
        <v>236</v>
      </c>
      <c r="F279" s="185" t="str">
        <f t="shared" si="87"/>
        <v>-</v>
      </c>
      <c r="G279" s="184">
        <v>8.2982456140350873</v>
      </c>
      <c r="H279" s="185" t="str">
        <f t="shared" si="87"/>
        <v>-</v>
      </c>
      <c r="I279" s="184">
        <v>7.8888888888888893</v>
      </c>
      <c r="J279" s="185">
        <f t="shared" si="87"/>
        <v>-0.40935672514619803</v>
      </c>
      <c r="K279" s="184">
        <v>12.705627705627705</v>
      </c>
      <c r="L279" s="185">
        <f t="shared" si="88"/>
        <v>4.8167388167388161</v>
      </c>
      <c r="M279" s="184">
        <v>6.8508771929824563</v>
      </c>
      <c r="N279" s="185">
        <f t="shared" si="89"/>
        <v>-5.854750512645249</v>
      </c>
      <c r="O279" s="185">
        <f>IFERROR(M279-C279,"-")</f>
        <v>-1.5177428448247268</v>
      </c>
    </row>
    <row r="280" spans="2:15" x14ac:dyDescent="0.25">
      <c r="B280" s="114" t="s">
        <v>85</v>
      </c>
      <c r="C280" s="184">
        <v>9.8538461538461544</v>
      </c>
      <c r="D280" s="185">
        <v>1.7990074441687351</v>
      </c>
      <c r="E280" s="184">
        <v>5.5</v>
      </c>
      <c r="F280" s="185">
        <f t="shared" si="87"/>
        <v>-4.3538461538461544</v>
      </c>
      <c r="G280" s="184">
        <v>8.6111111111111107</v>
      </c>
      <c r="H280" s="185">
        <f t="shared" si="87"/>
        <v>3.1111111111111107</v>
      </c>
      <c r="I280" s="184">
        <v>6.964788732394366</v>
      </c>
      <c r="J280" s="185">
        <f t="shared" si="87"/>
        <v>-1.6463223787167447</v>
      </c>
      <c r="K280" s="184">
        <v>8.8852459016393439</v>
      </c>
      <c r="L280" s="185">
        <f t="shared" si="88"/>
        <v>1.9204571692449779</v>
      </c>
      <c r="M280" s="184"/>
      <c r="N280" s="185"/>
      <c r="O280" s="185"/>
    </row>
    <row r="281" spans="2:15" x14ac:dyDescent="0.25">
      <c r="B281" s="114" t="s">
        <v>87</v>
      </c>
      <c r="C281" s="184">
        <v>8.5935162094763093</v>
      </c>
      <c r="D281" s="185">
        <v>1.3444187365521216</v>
      </c>
      <c r="E281" s="184">
        <v>7.4074074074074074</v>
      </c>
      <c r="F281" s="185">
        <f t="shared" si="87"/>
        <v>-1.1861088020689019</v>
      </c>
      <c r="G281" s="184">
        <v>13.451612903225806</v>
      </c>
      <c r="H281" s="185">
        <f t="shared" si="87"/>
        <v>6.0442054958183986</v>
      </c>
      <c r="I281" s="184">
        <v>8.81</v>
      </c>
      <c r="J281" s="185">
        <f t="shared" si="87"/>
        <v>-4.6416129032258056</v>
      </c>
      <c r="K281" s="184">
        <v>7.7277936962750715</v>
      </c>
      <c r="L281" s="185">
        <f t="shared" si="88"/>
        <v>-1.082206303724929</v>
      </c>
      <c r="M281" s="184"/>
      <c r="N281" s="185"/>
      <c r="O281" s="185"/>
    </row>
    <row r="282" spans="2:15" x14ac:dyDescent="0.25">
      <c r="B282" s="114" t="s">
        <v>89</v>
      </c>
      <c r="C282" s="184">
        <v>6.1791423496574476</v>
      </c>
      <c r="D282" s="185">
        <v>0.20938465244484039</v>
      </c>
      <c r="E282" s="184">
        <v>5.7944444444444443</v>
      </c>
      <c r="F282" s="185">
        <f t="shared" si="87"/>
        <v>-0.38469790521300329</v>
      </c>
      <c r="G282" s="184">
        <v>4.2093967517401394</v>
      </c>
      <c r="H282" s="185">
        <f t="shared" si="87"/>
        <v>-1.5850476927043049</v>
      </c>
      <c r="I282" s="184">
        <v>5.3309920983318699</v>
      </c>
      <c r="J282" s="185">
        <f t="shared" si="87"/>
        <v>1.1215953465917305</v>
      </c>
      <c r="K282" s="184">
        <v>5.4709576138147566</v>
      </c>
      <c r="L282" s="185">
        <f t="shared" si="88"/>
        <v>0.13996551548288672</v>
      </c>
      <c r="M282" s="184"/>
      <c r="N282" s="185"/>
      <c r="O282" s="185"/>
    </row>
    <row r="283" spans="2:15" x14ac:dyDescent="0.25">
      <c r="B283" s="114" t="s">
        <v>91</v>
      </c>
      <c r="C283" s="184">
        <v>9.0084462151394415</v>
      </c>
      <c r="D283" s="185">
        <v>6.4526412727701654E-2</v>
      </c>
      <c r="E283" s="184">
        <v>9.0055970149253728</v>
      </c>
      <c r="F283" s="185">
        <f t="shared" si="87"/>
        <v>-2.8492002140687589E-3</v>
      </c>
      <c r="G283" s="184">
        <v>9.3781206171107989</v>
      </c>
      <c r="H283" s="185">
        <f t="shared" si="87"/>
        <v>0.37252360218542613</v>
      </c>
      <c r="I283" s="184">
        <v>8.603550295857989</v>
      </c>
      <c r="J283" s="185">
        <f t="shared" si="87"/>
        <v>-0.77457032125280989</v>
      </c>
      <c r="K283" s="184">
        <v>9.4742484269401075</v>
      </c>
      <c r="L283" s="185">
        <f t="shared" si="88"/>
        <v>0.87069813108211846</v>
      </c>
      <c r="M283" s="184"/>
      <c r="N283" s="185"/>
      <c r="O283" s="185"/>
    </row>
    <row r="284" spans="2:15" x14ac:dyDescent="0.25">
      <c r="B284" s="114" t="s">
        <v>93</v>
      </c>
      <c r="C284" s="184">
        <v>8.2477545944452118</v>
      </c>
      <c r="D284" s="185">
        <v>0.55771983198866515</v>
      </c>
      <c r="E284" s="184">
        <v>9.6896551724137936</v>
      </c>
      <c r="F284" s="185">
        <f t="shared" si="87"/>
        <v>1.4419005779685818</v>
      </c>
      <c r="G284" s="184">
        <v>9.0790308624170759</v>
      </c>
      <c r="H284" s="185">
        <f t="shared" si="87"/>
        <v>-0.61062430999671768</v>
      </c>
      <c r="I284" s="184">
        <v>8.9088376804254246</v>
      </c>
      <c r="J284" s="185">
        <f t="shared" si="87"/>
        <v>-0.17019318199165134</v>
      </c>
      <c r="K284" s="184">
        <v>8.3665938864628817</v>
      </c>
      <c r="L284" s="185">
        <f t="shared" si="88"/>
        <v>-0.54224379396254285</v>
      </c>
      <c r="M284" s="184"/>
      <c r="N284" s="185"/>
      <c r="O284" s="185"/>
    </row>
    <row r="285" spans="2:15" ht="15.75" x14ac:dyDescent="0.25">
      <c r="B285" s="117" t="s">
        <v>30</v>
      </c>
      <c r="C285" s="186">
        <v>8.6256792679197343</v>
      </c>
      <c r="D285" s="187">
        <v>0.28650240828389251</v>
      </c>
      <c r="E285" s="186">
        <v>8.9643305251837244</v>
      </c>
      <c r="F285" s="187">
        <f t="shared" si="87"/>
        <v>0.33865125726399015</v>
      </c>
      <c r="G285" s="186">
        <v>8.4270435446906031</v>
      </c>
      <c r="H285" s="187">
        <f t="shared" si="87"/>
        <v>-0.53728698049312129</v>
      </c>
      <c r="I285" s="186">
        <v>8.3434397163120568</v>
      </c>
      <c r="J285" s="187">
        <f t="shared" si="87"/>
        <v>-8.3603828378546297E-2</v>
      </c>
      <c r="K285" s="186">
        <v>8.4642237804418308</v>
      </c>
      <c r="L285" s="187">
        <f t="shared" si="88"/>
        <v>0.12078406412977394</v>
      </c>
      <c r="M285" s="186">
        <v>9.2144248203612928</v>
      </c>
      <c r="N285" s="187">
        <v>0.48253524726228214</v>
      </c>
      <c r="O285" s="187">
        <v>0.19241211283925885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F420B-0F38-4622-8F61-830985A70FEE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ref="O11:O14" si="3">IFERROR(M11-C11,"-")</f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>IFERROR(M12-C12,"-")</f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>IFERROR(M13-C13,"-")</f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7.2210512960306312</v>
      </c>
      <c r="N21" s="187">
        <v>-3.7580968565162465E-2</v>
      </c>
      <c r="O21" s="187">
        <v>-0.48441998943564091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8.1611977765823926</v>
      </c>
      <c r="D31" s="185">
        <v>-7.1806122229830294E-2</v>
      </c>
      <c r="E31" s="184">
        <v>8.2833862223985193</v>
      </c>
      <c r="F31" s="185">
        <f t="shared" ref="F31:J43" si="4">IFERROR(E31-C31,"-")</f>
        <v>0.12218844581612665</v>
      </c>
      <c r="G31" s="184">
        <v>7.0366795366795367</v>
      </c>
      <c r="H31" s="185">
        <f t="shared" si="4"/>
        <v>-1.2467066857189826</v>
      </c>
      <c r="I31" s="184">
        <v>7.5615990822484909</v>
      </c>
      <c r="J31" s="185">
        <f t="shared" si="4"/>
        <v>0.52491954556895415</v>
      </c>
      <c r="K31" s="184">
        <v>7.715962775118105</v>
      </c>
      <c r="L31" s="185">
        <f t="shared" ref="L31:L43" si="5">IFERROR(K31-I31,"-")</f>
        <v>0.15436369286961416</v>
      </c>
      <c r="M31" s="184">
        <v>7.481416442461053</v>
      </c>
      <c r="N31" s="185">
        <f>IFERROR(M31-K31,"-")</f>
        <v>-0.23454633265705205</v>
      </c>
      <c r="O31" s="185">
        <f>IFERROR(M31-C31,"-")</f>
        <v>-0.67978133412133968</v>
      </c>
    </row>
    <row r="32" spans="1:16" x14ac:dyDescent="0.25">
      <c r="B32" s="114" t="s">
        <v>73</v>
      </c>
      <c r="C32" s="184">
        <v>7.3962752660524247</v>
      </c>
      <c r="D32" s="185">
        <v>-0.41771252735749176</v>
      </c>
      <c r="E32" s="184">
        <v>7.4081368395811689</v>
      </c>
      <c r="F32" s="185">
        <f t="shared" si="4"/>
        <v>1.1861573528744174E-2</v>
      </c>
      <c r="G32" s="184">
        <v>5.5613919894944193</v>
      </c>
      <c r="H32" s="185">
        <f t="shared" si="4"/>
        <v>-1.8467448500867496</v>
      </c>
      <c r="I32" s="184">
        <v>6.4374683149397498</v>
      </c>
      <c r="J32" s="185">
        <f t="shared" si="4"/>
        <v>0.87607632544533054</v>
      </c>
      <c r="K32" s="184">
        <v>7.1782292003884756</v>
      </c>
      <c r="L32" s="185">
        <f t="shared" si="5"/>
        <v>0.74076088544872576</v>
      </c>
      <c r="M32" s="184">
        <v>6.8396673707221245</v>
      </c>
      <c r="N32" s="185">
        <f t="shared" ref="N32:N39" si="6">IFERROR(M32-K32,"-")</f>
        <v>-0.33856182966635107</v>
      </c>
      <c r="O32" s="185">
        <f t="shared" ref="O32:O42" si="7">IFERROR(M32-C32,"-")</f>
        <v>-0.5566078953303002</v>
      </c>
    </row>
    <row r="33" spans="2:16" x14ac:dyDescent="0.25">
      <c r="B33" s="114" t="s">
        <v>75</v>
      </c>
      <c r="C33" s="184">
        <v>6.9514872576306503</v>
      </c>
      <c r="D33" s="185">
        <v>-0.30133640183201305</v>
      </c>
      <c r="E33" s="184">
        <v>8.9463966399135035</v>
      </c>
      <c r="F33" s="185">
        <f t="shared" si="4"/>
        <v>1.9949093822828532</v>
      </c>
      <c r="G33" s="184">
        <v>5.6058898847631244</v>
      </c>
      <c r="H33" s="185">
        <f t="shared" si="4"/>
        <v>-3.3405067551503791</v>
      </c>
      <c r="I33" s="184">
        <v>7.0441555012870438</v>
      </c>
      <c r="J33" s="185">
        <f t="shared" si="4"/>
        <v>1.4382656165239194</v>
      </c>
      <c r="K33" s="184">
        <v>6.9371056170476884</v>
      </c>
      <c r="L33" s="185">
        <f t="shared" si="5"/>
        <v>-0.10704988423935546</v>
      </c>
      <c r="M33" s="184">
        <v>6.5262970766394526</v>
      </c>
      <c r="N33" s="185">
        <f t="shared" si="6"/>
        <v>-0.41080854040823578</v>
      </c>
      <c r="O33" s="185">
        <f t="shared" si="7"/>
        <v>-0.42519018099119776</v>
      </c>
    </row>
    <row r="34" spans="2:16" x14ac:dyDescent="0.25">
      <c r="B34" s="114" t="s">
        <v>77</v>
      </c>
      <c r="C34" s="184">
        <v>6.9504742356777518</v>
      </c>
      <c r="D34" s="185">
        <v>-0.2615176760365534</v>
      </c>
      <c r="E34" s="184" t="s">
        <v>236</v>
      </c>
      <c r="F34" s="185" t="str">
        <f t="shared" si="4"/>
        <v>-</v>
      </c>
      <c r="G34" s="184">
        <v>6.4394537177541729</v>
      </c>
      <c r="H34" s="185" t="str">
        <f t="shared" si="4"/>
        <v>-</v>
      </c>
      <c r="I34" s="184">
        <v>6.3882504919411778</v>
      </c>
      <c r="J34" s="185">
        <f t="shared" si="4"/>
        <v>-5.1203225812995079E-2</v>
      </c>
      <c r="K34" s="184">
        <v>6.4716835546238061</v>
      </c>
      <c r="L34" s="185">
        <f t="shared" si="5"/>
        <v>8.343306268262829E-2</v>
      </c>
      <c r="M34" s="184">
        <v>6.6061483034580517</v>
      </c>
      <c r="N34" s="185">
        <f t="shared" si="6"/>
        <v>0.13446474883424564</v>
      </c>
      <c r="O34" s="185">
        <f t="shared" si="7"/>
        <v>-0.34432593221970009</v>
      </c>
    </row>
    <row r="35" spans="2:16" x14ac:dyDescent="0.25">
      <c r="B35" s="114" t="s">
        <v>79</v>
      </c>
      <c r="C35" s="184">
        <v>7.1863868806207014</v>
      </c>
      <c r="D35" s="185">
        <v>-0.1876554969740738</v>
      </c>
      <c r="E35" s="184" t="s">
        <v>236</v>
      </c>
      <c r="F35" s="185" t="str">
        <f t="shared" si="4"/>
        <v>-</v>
      </c>
      <c r="G35" s="184">
        <v>5.2386780905752754</v>
      </c>
      <c r="H35" s="185" t="str">
        <f t="shared" si="4"/>
        <v>-</v>
      </c>
      <c r="I35" s="184">
        <v>6.5573295119278425</v>
      </c>
      <c r="J35" s="185">
        <f t="shared" si="4"/>
        <v>1.3186514213525671</v>
      </c>
      <c r="K35" s="184">
        <v>6.7713763585649707</v>
      </c>
      <c r="L35" s="185">
        <f t="shared" si="5"/>
        <v>0.21404684663712814</v>
      </c>
      <c r="M35" s="184">
        <v>6.3668200745123826</v>
      </c>
      <c r="N35" s="185">
        <f t="shared" si="6"/>
        <v>-0.40455628405258803</v>
      </c>
      <c r="O35" s="185">
        <f t="shared" si="7"/>
        <v>-0.81956680610831878</v>
      </c>
    </row>
    <row r="36" spans="2:16" x14ac:dyDescent="0.25">
      <c r="B36" s="114" t="s">
        <v>81</v>
      </c>
      <c r="C36" s="184">
        <v>7.4720533534337257</v>
      </c>
      <c r="D36" s="185">
        <v>0.1185886255959927</v>
      </c>
      <c r="E36" s="184" t="s">
        <v>236</v>
      </c>
      <c r="F36" s="185" t="str">
        <f t="shared" si="4"/>
        <v>-</v>
      </c>
      <c r="G36" s="184">
        <v>5.9221604447974583</v>
      </c>
      <c r="H36" s="185" t="str">
        <f t="shared" si="4"/>
        <v>-</v>
      </c>
      <c r="I36" s="184">
        <v>6.5912740640417917</v>
      </c>
      <c r="J36" s="185">
        <f t="shared" si="4"/>
        <v>0.66911361924433344</v>
      </c>
      <c r="K36" s="184">
        <v>6.750382689078128</v>
      </c>
      <c r="L36" s="185">
        <f t="shared" si="5"/>
        <v>0.15910862503633627</v>
      </c>
      <c r="M36" s="184">
        <v>6.5637853697068866</v>
      </c>
      <c r="N36" s="185">
        <f t="shared" si="6"/>
        <v>-0.18659731937124135</v>
      </c>
      <c r="O36" s="185">
        <f t="shared" si="7"/>
        <v>-0.90826798372683903</v>
      </c>
    </row>
    <row r="37" spans="2:16" x14ac:dyDescent="0.25">
      <c r="B37" s="114" t="s">
        <v>83</v>
      </c>
      <c r="C37" s="184">
        <v>8.1077181045741096</v>
      </c>
      <c r="D37" s="185">
        <v>0.27022380934583445</v>
      </c>
      <c r="E37" s="184" t="s">
        <v>236</v>
      </c>
      <c r="F37" s="185" t="str">
        <f t="shared" si="4"/>
        <v>-</v>
      </c>
      <c r="G37" s="184">
        <v>6.1091594827586206</v>
      </c>
      <c r="H37" s="185" t="str">
        <f t="shared" si="4"/>
        <v>-</v>
      </c>
      <c r="I37" s="184">
        <v>6.9145621238539849</v>
      </c>
      <c r="J37" s="185">
        <f t="shared" si="4"/>
        <v>0.8054026410953643</v>
      </c>
      <c r="K37" s="184">
        <v>7.2626653392120613</v>
      </c>
      <c r="L37" s="185">
        <f t="shared" si="5"/>
        <v>0.34810321535807631</v>
      </c>
      <c r="M37" s="184">
        <v>6.9525761047463179</v>
      </c>
      <c r="N37" s="185">
        <f t="shared" si="6"/>
        <v>-0.31008923446574332</v>
      </c>
      <c r="O37" s="185">
        <f t="shared" si="7"/>
        <v>-1.1551419998277916</v>
      </c>
    </row>
    <row r="38" spans="2:16" x14ac:dyDescent="0.25">
      <c r="B38" s="114" t="s">
        <v>85</v>
      </c>
      <c r="C38" s="184">
        <v>7.6156103652825475</v>
      </c>
      <c r="D38" s="185">
        <v>-0.21419855978580404</v>
      </c>
      <c r="E38" s="184">
        <v>6.7699033918623508</v>
      </c>
      <c r="F38" s="185">
        <f t="shared" si="4"/>
        <v>-0.84570697342019674</v>
      </c>
      <c r="G38" s="184">
        <v>7.0021592156029877</v>
      </c>
      <c r="H38" s="185">
        <f t="shared" si="4"/>
        <v>0.23225582374063691</v>
      </c>
      <c r="I38" s="184">
        <v>7.4149865168853308</v>
      </c>
      <c r="J38" s="185">
        <f t="shared" si="4"/>
        <v>0.41282730128234313</v>
      </c>
      <c r="K38" s="184">
        <v>8.1764714322610264</v>
      </c>
      <c r="L38" s="185">
        <f t="shared" si="5"/>
        <v>0.76148491537569551</v>
      </c>
      <c r="M38" s="184"/>
      <c r="N38" s="185"/>
      <c r="O38" s="185"/>
    </row>
    <row r="39" spans="2:16" x14ac:dyDescent="0.25">
      <c r="B39" s="114" t="s">
        <v>87</v>
      </c>
      <c r="C39" s="184">
        <v>7.9576747733844213</v>
      </c>
      <c r="D39" s="185">
        <v>0.48039848849008226</v>
      </c>
      <c r="E39" s="184">
        <v>6.8947068867387591</v>
      </c>
      <c r="F39" s="185">
        <f t="shared" si="4"/>
        <v>-1.0629678866456622</v>
      </c>
      <c r="G39" s="184">
        <v>7.1042353911404339</v>
      </c>
      <c r="H39" s="185">
        <f t="shared" si="4"/>
        <v>0.20952850440167481</v>
      </c>
      <c r="I39" s="184">
        <v>7.2388671511086269</v>
      </c>
      <c r="J39" s="185">
        <f t="shared" si="4"/>
        <v>0.13463175996819299</v>
      </c>
      <c r="K39" s="184">
        <v>7.3095018450184499</v>
      </c>
      <c r="L39" s="185">
        <f t="shared" si="5"/>
        <v>7.0634693909823021E-2</v>
      </c>
      <c r="M39" s="184"/>
      <c r="N39" s="185"/>
      <c r="O39" s="185"/>
    </row>
    <row r="40" spans="2:16" x14ac:dyDescent="0.25">
      <c r="B40" s="114" t="s">
        <v>89</v>
      </c>
      <c r="C40" s="184">
        <v>7.2540015504582973</v>
      </c>
      <c r="D40" s="185">
        <v>-1.8880165404943305E-2</v>
      </c>
      <c r="E40" s="184">
        <v>5.2761385833247658</v>
      </c>
      <c r="F40" s="185">
        <f t="shared" si="4"/>
        <v>-1.9778629671335315</v>
      </c>
      <c r="G40" s="184">
        <v>7.02113875314675</v>
      </c>
      <c r="H40" s="185">
        <f t="shared" si="4"/>
        <v>1.7450001698219841</v>
      </c>
      <c r="I40" s="184">
        <v>6.9094150511672305</v>
      </c>
      <c r="J40" s="185">
        <f t="shared" si="4"/>
        <v>-0.11172370197951942</v>
      </c>
      <c r="K40" s="184">
        <v>6.8764488218969362</v>
      </c>
      <c r="L40" s="185">
        <f t="shared" si="5"/>
        <v>-3.2966229270294356E-2</v>
      </c>
      <c r="M40" s="184"/>
      <c r="N40" s="185"/>
      <c r="O40" s="185"/>
    </row>
    <row r="41" spans="2:16" x14ac:dyDescent="0.25">
      <c r="B41" s="114" t="s">
        <v>91</v>
      </c>
      <c r="C41" s="184">
        <v>7.3591579079275071</v>
      </c>
      <c r="D41" s="185">
        <v>4.9811787613644576E-2</v>
      </c>
      <c r="E41" s="184">
        <v>6.9719288865124982</v>
      </c>
      <c r="F41" s="185">
        <f t="shared" si="4"/>
        <v>-0.38722902141500892</v>
      </c>
      <c r="G41" s="184">
        <v>7.2719154918873734</v>
      </c>
      <c r="H41" s="185">
        <f t="shared" si="4"/>
        <v>0.2999866053748752</v>
      </c>
      <c r="I41" s="184">
        <v>7.1666844033628774</v>
      </c>
      <c r="J41" s="185">
        <f t="shared" si="4"/>
        <v>-0.10523108852449603</v>
      </c>
      <c r="K41" s="184">
        <v>6.9762890371997406</v>
      </c>
      <c r="L41" s="185">
        <f t="shared" si="5"/>
        <v>-0.19039536616313679</v>
      </c>
      <c r="M41" s="184"/>
      <c r="N41" s="185"/>
      <c r="O41" s="185"/>
    </row>
    <row r="42" spans="2:16" x14ac:dyDescent="0.25">
      <c r="B42" s="114" t="s">
        <v>93</v>
      </c>
      <c r="C42" s="184">
        <v>7.6232371140496902</v>
      </c>
      <c r="D42" s="185">
        <v>0.37481366382786874</v>
      </c>
      <c r="E42" s="184">
        <v>6.8524370973623432</v>
      </c>
      <c r="F42" s="185">
        <f t="shared" si="4"/>
        <v>-0.77080001668734699</v>
      </c>
      <c r="G42" s="184">
        <v>7.1127812920147226</v>
      </c>
      <c r="H42" s="185">
        <f t="shared" si="4"/>
        <v>0.26034419465237946</v>
      </c>
      <c r="I42" s="184">
        <v>7.0239810951950288</v>
      </c>
      <c r="J42" s="185">
        <f t="shared" si="4"/>
        <v>-8.8800196819693866E-2</v>
      </c>
      <c r="K42" s="184">
        <v>7.0943493808552764</v>
      </c>
      <c r="L42" s="185">
        <f t="shared" si="5"/>
        <v>7.0368285660247665E-2</v>
      </c>
      <c r="M42" s="184"/>
      <c r="N42" s="185"/>
      <c r="O42" s="185"/>
    </row>
    <row r="43" spans="2:16" ht="15.75" x14ac:dyDescent="0.25">
      <c r="B43" s="117" t="s">
        <v>30</v>
      </c>
      <c r="C43" s="186">
        <v>7.4954403797286284</v>
      </c>
      <c r="D43" s="187">
        <v>-1.7008763162383644E-2</v>
      </c>
      <c r="E43" s="186">
        <v>7.5481653488721587</v>
      </c>
      <c r="F43" s="187">
        <f t="shared" si="4"/>
        <v>5.2724969143530309E-2</v>
      </c>
      <c r="G43" s="186">
        <v>6.9248409925647225</v>
      </c>
      <c r="H43" s="187">
        <f t="shared" si="4"/>
        <v>-0.62332435630743621</v>
      </c>
      <c r="I43" s="186">
        <v>6.932464916278767</v>
      </c>
      <c r="J43" s="187">
        <f t="shared" si="4"/>
        <v>7.6239237140445226E-3</v>
      </c>
      <c r="K43" s="186">
        <v>7.1253564100760878</v>
      </c>
      <c r="L43" s="187">
        <f t="shared" si="5"/>
        <v>0.19289149379732073</v>
      </c>
      <c r="M43" s="186">
        <v>6.7516017450537049</v>
      </c>
      <c r="N43" s="187">
        <v>-0.25531189084692052</v>
      </c>
      <c r="O43" s="187">
        <v>-0.70225642051589077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8.1524290129418588</v>
      </c>
      <c r="D53" s="185">
        <v>-2.4874522042646063E-2</v>
      </c>
      <c r="E53" s="184">
        <v>8.2814146646423143</v>
      </c>
      <c r="F53" s="185">
        <f t="shared" ref="F53:J65" si="8">IFERROR(E53-C53,"-")</f>
        <v>0.12898565170045551</v>
      </c>
      <c r="G53" s="184">
        <v>7.0878293601003763</v>
      </c>
      <c r="H53" s="185">
        <f t="shared" si="8"/>
        <v>-1.193585304541938</v>
      </c>
      <c r="I53" s="184">
        <v>7.283279094994576</v>
      </c>
      <c r="J53" s="185">
        <f t="shared" si="8"/>
        <v>0.1954497348941997</v>
      </c>
      <c r="K53" s="184">
        <v>7.6864420808674421</v>
      </c>
      <c r="L53" s="185">
        <f t="shared" ref="L53:L65" si="9">IFERROR(K53-I53,"-")</f>
        <v>0.40316298587286603</v>
      </c>
      <c r="M53" s="184">
        <v>7.5182657085093183</v>
      </c>
      <c r="N53" s="185">
        <f>IFERROR(M53-K53,"-")</f>
        <v>-0.16817637235812377</v>
      </c>
      <c r="O53" s="185">
        <f>IFERROR(M53-C53,"-")</f>
        <v>-0.63416330443254054</v>
      </c>
    </row>
    <row r="54" spans="1:16" x14ac:dyDescent="0.25">
      <c r="A54" s="1"/>
      <c r="B54" s="114" t="s">
        <v>73</v>
      </c>
      <c r="C54" s="184">
        <v>7.464521596092017</v>
      </c>
      <c r="D54" s="185">
        <v>-0.27966207215976002</v>
      </c>
      <c r="E54" s="184">
        <v>7.3425917851225257</v>
      </c>
      <c r="F54" s="185">
        <f t="shared" si="8"/>
        <v>-0.12192981096949129</v>
      </c>
      <c r="G54" s="184">
        <v>5.7094647013188515</v>
      </c>
      <c r="H54" s="185">
        <f t="shared" si="8"/>
        <v>-1.6331270838036742</v>
      </c>
      <c r="I54" s="184">
        <v>6.4920602760541977</v>
      </c>
      <c r="J54" s="185">
        <f t="shared" si="8"/>
        <v>0.78259557473534613</v>
      </c>
      <c r="K54" s="184">
        <v>7.2669387042573153</v>
      </c>
      <c r="L54" s="185">
        <f t="shared" si="9"/>
        <v>0.77487842820311759</v>
      </c>
      <c r="M54" s="184">
        <v>7.0000197816110141</v>
      </c>
      <c r="N54" s="185">
        <f t="shared" ref="N54:N64" si="10">IFERROR(M54-K54,"-")</f>
        <v>-0.26691892264630113</v>
      </c>
      <c r="O54" s="185">
        <f t="shared" ref="O54:O64" si="11">IFERROR(M54-C54,"-")</f>
        <v>-0.46450181448100292</v>
      </c>
    </row>
    <row r="55" spans="1:16" x14ac:dyDescent="0.25">
      <c r="A55" s="1"/>
      <c r="B55" s="114" t="s">
        <v>75</v>
      </c>
      <c r="C55" s="184">
        <v>7.0443315830248769</v>
      </c>
      <c r="D55" s="185">
        <v>-0.24834582976647823</v>
      </c>
      <c r="E55" s="184">
        <v>9.0908874896043717</v>
      </c>
      <c r="F55" s="185">
        <f t="shared" si="8"/>
        <v>2.0465559065794947</v>
      </c>
      <c r="G55" s="184">
        <v>5.8562537048014223</v>
      </c>
      <c r="H55" s="185">
        <f t="shared" si="8"/>
        <v>-3.2346337848029494</v>
      </c>
      <c r="I55" s="184">
        <v>7.2036396114770573</v>
      </c>
      <c r="J55" s="185">
        <f t="shared" si="8"/>
        <v>1.3473859066756351</v>
      </c>
      <c r="K55" s="184">
        <v>7.1145171570139185</v>
      </c>
      <c r="L55" s="185">
        <f t="shared" si="9"/>
        <v>-8.9122454463138823E-2</v>
      </c>
      <c r="M55" s="184">
        <v>6.7351235230934483</v>
      </c>
      <c r="N55" s="185">
        <f t="shared" si="10"/>
        <v>-0.37939363392047021</v>
      </c>
      <c r="O55" s="185">
        <f t="shared" si="11"/>
        <v>-0.30920805993142864</v>
      </c>
    </row>
    <row r="56" spans="1:16" x14ac:dyDescent="0.25">
      <c r="A56" s="1"/>
      <c r="B56" s="114" t="s">
        <v>77</v>
      </c>
      <c r="C56" s="184">
        <v>6.861319823107638</v>
      </c>
      <c r="D56" s="185">
        <v>-0.44373881923331648</v>
      </c>
      <c r="E56" s="184" t="s">
        <v>236</v>
      </c>
      <c r="F56" s="185" t="str">
        <f t="shared" si="8"/>
        <v>-</v>
      </c>
      <c r="G56" s="184">
        <v>5.7941063911213169</v>
      </c>
      <c r="H56" s="185" t="str">
        <f t="shared" si="8"/>
        <v>-</v>
      </c>
      <c r="I56" s="184">
        <v>6.7615516848580244</v>
      </c>
      <c r="J56" s="185">
        <f t="shared" si="8"/>
        <v>0.96744529373670751</v>
      </c>
      <c r="K56" s="184">
        <v>6.5643387815750369</v>
      </c>
      <c r="L56" s="185">
        <f t="shared" si="9"/>
        <v>-0.19721290328298746</v>
      </c>
      <c r="M56" s="184">
        <v>6.8152374160575269</v>
      </c>
      <c r="N56" s="185">
        <f t="shared" si="10"/>
        <v>0.25089863448248995</v>
      </c>
      <c r="O56" s="185">
        <f t="shared" si="11"/>
        <v>-4.6082407050111129E-2</v>
      </c>
    </row>
    <row r="57" spans="1:16" x14ac:dyDescent="0.25">
      <c r="A57" s="1"/>
      <c r="B57" s="114" t="s">
        <v>79</v>
      </c>
      <c r="C57" s="184">
        <v>7.2240458632885645</v>
      </c>
      <c r="D57" s="185">
        <v>-0.38814628860387845</v>
      </c>
      <c r="E57" s="184" t="s">
        <v>236</v>
      </c>
      <c r="F57" s="185" t="str">
        <f t="shared" si="8"/>
        <v>-</v>
      </c>
      <c r="G57" s="184">
        <v>5.5925179856115106</v>
      </c>
      <c r="H57" s="185" t="str">
        <f t="shared" si="8"/>
        <v>-</v>
      </c>
      <c r="I57" s="184">
        <v>6.8496478491710908</v>
      </c>
      <c r="J57" s="185">
        <f t="shared" si="8"/>
        <v>1.2571298635595802</v>
      </c>
      <c r="K57" s="184">
        <v>7.0119574389265056</v>
      </c>
      <c r="L57" s="185">
        <f t="shared" si="9"/>
        <v>0.16230958975541476</v>
      </c>
      <c r="M57" s="184">
        <v>6.5789624370132849</v>
      </c>
      <c r="N57" s="185">
        <f t="shared" si="10"/>
        <v>-0.43299500191322071</v>
      </c>
      <c r="O57" s="185">
        <f t="shared" si="11"/>
        <v>-0.64508342627527959</v>
      </c>
    </row>
    <row r="58" spans="1:16" x14ac:dyDescent="0.25">
      <c r="A58" s="1"/>
      <c r="B58" s="114" t="s">
        <v>81</v>
      </c>
      <c r="C58" s="184">
        <v>7.345529419374313</v>
      </c>
      <c r="D58" s="185">
        <v>-7.8096838277132541E-2</v>
      </c>
      <c r="E58" s="184" t="s">
        <v>236</v>
      </c>
      <c r="F58" s="185" t="str">
        <f t="shared" si="8"/>
        <v>-</v>
      </c>
      <c r="G58" s="184">
        <v>6.6948794650712653</v>
      </c>
      <c r="H58" s="185" t="str">
        <f t="shared" si="8"/>
        <v>-</v>
      </c>
      <c r="I58" s="184">
        <v>6.8383665065202468</v>
      </c>
      <c r="J58" s="185">
        <f t="shared" si="8"/>
        <v>0.1434870414489815</v>
      </c>
      <c r="K58" s="184">
        <v>6.9984387351778654</v>
      </c>
      <c r="L58" s="185">
        <f t="shared" si="9"/>
        <v>0.16007222865761861</v>
      </c>
      <c r="M58" s="184">
        <v>6.7373756549472246</v>
      </c>
      <c r="N58" s="185">
        <f t="shared" si="10"/>
        <v>-0.26106308023064084</v>
      </c>
      <c r="O58" s="185">
        <f t="shared" si="11"/>
        <v>-0.60815376442708846</v>
      </c>
    </row>
    <row r="59" spans="1:16" x14ac:dyDescent="0.25">
      <c r="A59" s="1"/>
      <c r="B59" s="114" t="s">
        <v>83</v>
      </c>
      <c r="C59" s="184">
        <v>7.7188989099535759</v>
      </c>
      <c r="D59" s="185">
        <v>-0.28097986617016968</v>
      </c>
      <c r="E59" s="184" t="s">
        <v>236</v>
      </c>
      <c r="F59" s="185" t="str">
        <f t="shared" si="8"/>
        <v>-</v>
      </c>
      <c r="G59" s="184">
        <v>6.3796912263085224</v>
      </c>
      <c r="H59" s="185" t="str">
        <f t="shared" si="8"/>
        <v>-</v>
      </c>
      <c r="I59" s="184">
        <v>6.991737964968971</v>
      </c>
      <c r="J59" s="185">
        <f t="shared" si="8"/>
        <v>0.61204673866044867</v>
      </c>
      <c r="K59" s="184">
        <v>7.4330071754729286</v>
      </c>
      <c r="L59" s="185">
        <f t="shared" si="9"/>
        <v>0.44126921050395751</v>
      </c>
      <c r="M59" s="184">
        <v>7.1010293757221383</v>
      </c>
      <c r="N59" s="185">
        <f t="shared" si="10"/>
        <v>-0.33197779975079023</v>
      </c>
      <c r="O59" s="185">
        <f t="shared" si="11"/>
        <v>-0.61786953423143753</v>
      </c>
    </row>
    <row r="60" spans="1:16" x14ac:dyDescent="0.25">
      <c r="A60" s="1"/>
      <c r="B60" s="114" t="s">
        <v>85</v>
      </c>
      <c r="C60" s="184">
        <v>7.6109506067066492</v>
      </c>
      <c r="D60" s="185">
        <v>-0.22266646041973814</v>
      </c>
      <c r="E60" s="184">
        <v>6.91712158808933</v>
      </c>
      <c r="F60" s="185">
        <f t="shared" si="8"/>
        <v>-0.69382901861731927</v>
      </c>
      <c r="G60" s="184">
        <v>7.1511943302126166</v>
      </c>
      <c r="H60" s="185">
        <f t="shared" si="8"/>
        <v>0.23407274212328666</v>
      </c>
      <c r="I60" s="184">
        <v>7.5181726261604931</v>
      </c>
      <c r="J60" s="185">
        <f t="shared" si="8"/>
        <v>0.36697829594787645</v>
      </c>
      <c r="K60" s="184">
        <v>7.5015812776723596</v>
      </c>
      <c r="L60" s="185">
        <f t="shared" si="9"/>
        <v>-1.6591348488133484E-2</v>
      </c>
      <c r="M60" s="184"/>
      <c r="N60" s="185"/>
      <c r="O60" s="185"/>
    </row>
    <row r="61" spans="1:16" x14ac:dyDescent="0.25">
      <c r="A61" s="1"/>
      <c r="B61" s="114" t="s">
        <v>87</v>
      </c>
      <c r="C61" s="184">
        <v>7.9966416301708687</v>
      </c>
      <c r="D61" s="185">
        <v>0.45099150568151636</v>
      </c>
      <c r="E61" s="184">
        <v>7.3037426538818435</v>
      </c>
      <c r="F61" s="185">
        <f t="shared" si="8"/>
        <v>-0.69289897628902519</v>
      </c>
      <c r="G61" s="184">
        <v>6.9833032011060299</v>
      </c>
      <c r="H61" s="185">
        <f t="shared" si="8"/>
        <v>-0.32043945277581365</v>
      </c>
      <c r="I61" s="184">
        <v>7.4246413433322465</v>
      </c>
      <c r="J61" s="185">
        <f t="shared" si="8"/>
        <v>0.44133814222621659</v>
      </c>
      <c r="K61" s="184">
        <v>7.4710882038315667</v>
      </c>
      <c r="L61" s="185">
        <f t="shared" si="9"/>
        <v>4.6446860499320231E-2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7.3158122516426012</v>
      </c>
      <c r="D62" s="185">
        <v>5.960381400959669E-3</v>
      </c>
      <c r="E62" s="184">
        <v>5.2754170217947154</v>
      </c>
      <c r="F62" s="185">
        <f t="shared" si="8"/>
        <v>-2.0403952298478858</v>
      </c>
      <c r="G62" s="184">
        <v>6.9548894596825983</v>
      </c>
      <c r="H62" s="185">
        <f t="shared" si="8"/>
        <v>1.6794724378878829</v>
      </c>
      <c r="I62" s="184">
        <v>7.0835261748145992</v>
      </c>
      <c r="J62" s="185">
        <f t="shared" si="8"/>
        <v>0.12863671513200092</v>
      </c>
      <c r="K62" s="184">
        <v>7.0528984464902189</v>
      </c>
      <c r="L62" s="185">
        <f t="shared" si="9"/>
        <v>-3.0627728324380321E-2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7.4245303023877183</v>
      </c>
      <c r="D63" s="185">
        <v>4.0249439472079374E-2</v>
      </c>
      <c r="E63" s="184">
        <v>6.8962561231630515</v>
      </c>
      <c r="F63" s="185">
        <f t="shared" si="8"/>
        <v>-0.5282741792246668</v>
      </c>
      <c r="G63" s="184">
        <v>7.3202912188598876</v>
      </c>
      <c r="H63" s="185">
        <f t="shared" si="8"/>
        <v>0.42403509569683617</v>
      </c>
      <c r="I63" s="184">
        <v>7.3741335822525871</v>
      </c>
      <c r="J63" s="185">
        <f t="shared" si="8"/>
        <v>5.3842363392699433E-2</v>
      </c>
      <c r="K63" s="184">
        <v>7.2696190820964564</v>
      </c>
      <c r="L63" s="185">
        <f t="shared" si="9"/>
        <v>-0.10451450015613073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7.6551716788507855</v>
      </c>
      <c r="D64" s="185">
        <v>0.38082125189065064</v>
      </c>
      <c r="E64" s="184">
        <v>6.5346969696969701</v>
      </c>
      <c r="F64" s="185">
        <f t="shared" si="8"/>
        <v>-1.1204747091538154</v>
      </c>
      <c r="G64" s="184">
        <v>7.1775361306012915</v>
      </c>
      <c r="H64" s="185">
        <f t="shared" si="8"/>
        <v>0.64283916090432136</v>
      </c>
      <c r="I64" s="184">
        <v>7.1455098355982134</v>
      </c>
      <c r="J64" s="185">
        <f t="shared" si="8"/>
        <v>-3.2026295003078076E-2</v>
      </c>
      <c r="K64" s="184">
        <v>7.1138220941854309</v>
      </c>
      <c r="L64" s="185">
        <f t="shared" si="9"/>
        <v>-3.1687741412782522E-2</v>
      </c>
      <c r="M64" s="184"/>
      <c r="N64" s="185"/>
      <c r="O64" s="185"/>
    </row>
    <row r="65" spans="1:16" ht="15.75" x14ac:dyDescent="0.25">
      <c r="B65" s="117" t="s">
        <v>30</v>
      </c>
      <c r="C65" s="186">
        <v>7.4784309110167575</v>
      </c>
      <c r="D65" s="187">
        <v>-8.9130299793036549E-2</v>
      </c>
      <c r="E65" s="186">
        <v>7.5327249759858939</v>
      </c>
      <c r="F65" s="187">
        <f t="shared" si="8"/>
        <v>5.4294064969136357E-2</v>
      </c>
      <c r="G65" s="186">
        <v>6.9689290896121356</v>
      </c>
      <c r="H65" s="187">
        <f t="shared" si="8"/>
        <v>-0.56379588637375821</v>
      </c>
      <c r="I65" s="186">
        <v>7.0904638739236825</v>
      </c>
      <c r="J65" s="187">
        <f t="shared" si="8"/>
        <v>0.12153478431154685</v>
      </c>
      <c r="K65" s="186">
        <v>7.2082199380853735</v>
      </c>
      <c r="L65" s="187">
        <f t="shared" si="9"/>
        <v>0.11775606416169104</v>
      </c>
      <c r="M65" s="186">
        <v>6.9231709299804898</v>
      </c>
      <c r="N65" s="187">
        <v>-0.2291530354525646</v>
      </c>
      <c r="O65" s="187">
        <v>-0.46912162956423042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8.186498536993172</v>
      </c>
      <c r="D75" s="185">
        <v>-0.18953665969419831</v>
      </c>
      <c r="E75" s="184">
        <v>8.2890048358360904</v>
      </c>
      <c r="F75" s="185">
        <f t="shared" ref="F75:J87" si="12">IFERROR(E75-C75,"-")</f>
        <v>0.1025062988429184</v>
      </c>
      <c r="G75" s="184">
        <v>6.8661087866108783</v>
      </c>
      <c r="H75" s="185">
        <f t="shared" si="12"/>
        <v>-1.4228960492252121</v>
      </c>
      <c r="I75" s="184">
        <v>8.7080301289416564</v>
      </c>
      <c r="J75" s="185">
        <f t="shared" si="12"/>
        <v>1.8419213423307781</v>
      </c>
      <c r="K75" s="184">
        <v>7.8112930170397599</v>
      </c>
      <c r="L75" s="185">
        <f t="shared" ref="L75:L87" si="13">IFERROR(K75-I75,"-")</f>
        <v>-0.89673711190189653</v>
      </c>
      <c r="M75" s="184">
        <v>7.3294535248472839</v>
      </c>
      <c r="N75" s="185">
        <f>IFERROR(M75-K75,"-")</f>
        <v>-0.48183949219247602</v>
      </c>
      <c r="O75" s="185">
        <f>IFERROR(M75-C75,"-")</f>
        <v>-0.85704501214588813</v>
      </c>
    </row>
    <row r="76" spans="1:16" x14ac:dyDescent="0.25">
      <c r="A76" s="1"/>
      <c r="B76" s="114" t="s">
        <v>73</v>
      </c>
      <c r="C76" s="184">
        <v>7.2238524022416728</v>
      </c>
      <c r="D76" s="185">
        <v>-0.77072395862875531</v>
      </c>
      <c r="E76" s="184">
        <v>7.5883022712291002</v>
      </c>
      <c r="F76" s="185">
        <f t="shared" si="12"/>
        <v>0.36444986898742737</v>
      </c>
      <c r="G76" s="184">
        <v>4.7457264957264957</v>
      </c>
      <c r="H76" s="185">
        <f t="shared" si="12"/>
        <v>-2.8425757755026044</v>
      </c>
      <c r="I76" s="184">
        <v>6.2548089144987715</v>
      </c>
      <c r="J76" s="185">
        <f t="shared" si="12"/>
        <v>1.5090824187722758</v>
      </c>
      <c r="K76" s="184">
        <v>6.9233999874631733</v>
      </c>
      <c r="L76" s="185">
        <f t="shared" si="13"/>
        <v>0.66859107296440179</v>
      </c>
      <c r="M76" s="184">
        <v>6.3670339921870447</v>
      </c>
      <c r="N76" s="185">
        <f t="shared" ref="N76:N86" si="14">IFERROR(M76-K76,"-")</f>
        <v>-0.55636599527612862</v>
      </c>
      <c r="O76" s="185">
        <f t="shared" ref="O76:O86" si="15">IFERROR(M76-C76,"-")</f>
        <v>-0.85681841005462811</v>
      </c>
    </row>
    <row r="77" spans="1:16" x14ac:dyDescent="0.25">
      <c r="A77" s="1"/>
      <c r="B77" s="114" t="s">
        <v>75</v>
      </c>
      <c r="C77" s="184">
        <v>6.7097226113757351</v>
      </c>
      <c r="D77" s="185">
        <v>-0.44616653412080076</v>
      </c>
      <c r="E77" s="184">
        <v>8.6091778732843469</v>
      </c>
      <c r="F77" s="185">
        <f t="shared" si="12"/>
        <v>1.8994552619086118</v>
      </c>
      <c r="G77" s="184">
        <v>4.0150659133709983</v>
      </c>
      <c r="H77" s="185">
        <f t="shared" si="12"/>
        <v>-4.5941119599133486</v>
      </c>
      <c r="I77" s="184">
        <v>6.5926417599089699</v>
      </c>
      <c r="J77" s="185">
        <f t="shared" si="12"/>
        <v>2.5775758465379717</v>
      </c>
      <c r="K77" s="184">
        <v>6.4836573830793487</v>
      </c>
      <c r="L77" s="185">
        <f t="shared" si="13"/>
        <v>-0.10898437682962125</v>
      </c>
      <c r="M77" s="184">
        <v>5.9453685258964146</v>
      </c>
      <c r="N77" s="185">
        <f t="shared" si="14"/>
        <v>-0.53828885718293407</v>
      </c>
      <c r="O77" s="185">
        <f t="shared" si="15"/>
        <v>-0.76435408547932049</v>
      </c>
    </row>
    <row r="78" spans="1:16" x14ac:dyDescent="0.25">
      <c r="A78" s="1"/>
      <c r="B78" s="114" t="s">
        <v>77</v>
      </c>
      <c r="C78" s="184">
        <v>7.2507410888583612</v>
      </c>
      <c r="D78" s="185">
        <v>0.28194658696993358</v>
      </c>
      <c r="E78" s="184" t="s">
        <v>236</v>
      </c>
      <c r="F78" s="185" t="str">
        <f t="shared" si="12"/>
        <v>-</v>
      </c>
      <c r="G78" s="184">
        <v>8.9120234604105573</v>
      </c>
      <c r="H78" s="185" t="str">
        <f t="shared" si="12"/>
        <v>-</v>
      </c>
      <c r="I78" s="184">
        <v>5.4027884089666482</v>
      </c>
      <c r="J78" s="185">
        <f t="shared" si="12"/>
        <v>-3.509235051443909</v>
      </c>
      <c r="K78" s="184">
        <v>6.2149014440235</v>
      </c>
      <c r="L78" s="185">
        <f t="shared" si="13"/>
        <v>0.81211303505685173</v>
      </c>
      <c r="M78" s="184">
        <v>5.9940852420991595</v>
      </c>
      <c r="N78" s="185">
        <f t="shared" si="14"/>
        <v>-0.22081620192434048</v>
      </c>
      <c r="O78" s="185">
        <f t="shared" si="15"/>
        <v>-1.2566558467592017</v>
      </c>
    </row>
    <row r="79" spans="1:16" x14ac:dyDescent="0.25">
      <c r="A79" s="1"/>
      <c r="B79" s="114" t="s">
        <v>79</v>
      </c>
      <c r="C79" s="184">
        <v>7.0652739573265926</v>
      </c>
      <c r="D79" s="185">
        <v>0.30956354307959266</v>
      </c>
      <c r="E79" s="184" t="s">
        <v>236</v>
      </c>
      <c r="F79" s="185" t="str">
        <f t="shared" si="12"/>
        <v>-</v>
      </c>
      <c r="G79" s="184">
        <v>3.222950819672131</v>
      </c>
      <c r="H79" s="185" t="str">
        <f t="shared" si="12"/>
        <v>-</v>
      </c>
      <c r="I79" s="184">
        <v>5.5331055429005316</v>
      </c>
      <c r="J79" s="185">
        <f t="shared" si="12"/>
        <v>2.3101547232284005</v>
      </c>
      <c r="K79" s="184">
        <v>5.9238744290582179</v>
      </c>
      <c r="L79" s="185">
        <f t="shared" si="13"/>
        <v>0.39076888615768635</v>
      </c>
      <c r="M79" s="184">
        <v>5.6744533732012705</v>
      </c>
      <c r="N79" s="185">
        <f t="shared" si="14"/>
        <v>-0.2494210558569474</v>
      </c>
      <c r="O79" s="185">
        <f t="shared" si="15"/>
        <v>-1.3908205841253221</v>
      </c>
    </row>
    <row r="80" spans="1:16" x14ac:dyDescent="0.25">
      <c r="A80" s="1"/>
      <c r="B80" s="114" t="s">
        <v>81</v>
      </c>
      <c r="C80" s="184">
        <v>7.8727297555646594</v>
      </c>
      <c r="D80" s="185">
        <v>0.69978744323060216</v>
      </c>
      <c r="E80" s="184" t="s">
        <v>236</v>
      </c>
      <c r="F80" s="185" t="str">
        <f t="shared" si="12"/>
        <v>-</v>
      </c>
      <c r="G80" s="184">
        <v>3.575093532870123</v>
      </c>
      <c r="H80" s="185" t="str">
        <f t="shared" si="12"/>
        <v>-</v>
      </c>
      <c r="I80" s="184">
        <v>5.8430965060397453</v>
      </c>
      <c r="J80" s="185">
        <f t="shared" si="12"/>
        <v>2.2680029731696223</v>
      </c>
      <c r="K80" s="184">
        <v>5.9982021933241443</v>
      </c>
      <c r="L80" s="185">
        <f t="shared" si="13"/>
        <v>0.155105687284399</v>
      </c>
      <c r="M80" s="184">
        <v>6.0618618948292893</v>
      </c>
      <c r="N80" s="185">
        <f t="shared" si="14"/>
        <v>6.3659701505144994E-2</v>
      </c>
      <c r="O80" s="185">
        <f t="shared" si="15"/>
        <v>-1.8108678607353701</v>
      </c>
    </row>
    <row r="81" spans="1:16" x14ac:dyDescent="0.25">
      <c r="A81" s="1"/>
      <c r="B81" s="114" t="s">
        <v>83</v>
      </c>
      <c r="C81" s="184">
        <v>9.5561481030016768</v>
      </c>
      <c r="D81" s="185">
        <v>2.0925142765992204</v>
      </c>
      <c r="E81" s="184" t="s">
        <v>236</v>
      </c>
      <c r="F81" s="185" t="str">
        <f t="shared" si="12"/>
        <v>-</v>
      </c>
      <c r="G81" s="184">
        <v>4.4676313785224675</v>
      </c>
      <c r="H81" s="185" t="str">
        <f t="shared" si="12"/>
        <v>-</v>
      </c>
      <c r="I81" s="184">
        <v>6.6621021021021019</v>
      </c>
      <c r="J81" s="185">
        <f t="shared" si="12"/>
        <v>2.1944707235796344</v>
      </c>
      <c r="K81" s="184">
        <v>6.7138997298108674</v>
      </c>
      <c r="L81" s="185">
        <f t="shared" si="13"/>
        <v>5.1797627708765503E-2</v>
      </c>
      <c r="M81" s="184">
        <v>6.5121279800550562</v>
      </c>
      <c r="N81" s="185">
        <f t="shared" si="14"/>
        <v>-0.20177174975581114</v>
      </c>
      <c r="O81" s="185">
        <f t="shared" si="15"/>
        <v>-3.0440201229466206</v>
      </c>
    </row>
    <row r="82" spans="1:16" x14ac:dyDescent="0.25">
      <c r="A82" s="1"/>
      <c r="B82" s="114" t="s">
        <v>85</v>
      </c>
      <c r="C82" s="184">
        <v>7.6324706221613434</v>
      </c>
      <c r="D82" s="185">
        <v>-0.18769955346863387</v>
      </c>
      <c r="E82" s="184">
        <v>6.4086702386751098</v>
      </c>
      <c r="F82" s="185">
        <f t="shared" si="12"/>
        <v>-1.2238003834862337</v>
      </c>
      <c r="G82" s="184">
        <v>6.3704802521787505</v>
      </c>
      <c r="H82" s="185">
        <f t="shared" si="12"/>
        <v>-3.8189986496359296E-2</v>
      </c>
      <c r="I82" s="184">
        <v>7.0882044713553798</v>
      </c>
      <c r="J82" s="185">
        <f t="shared" si="12"/>
        <v>0.71772421917662932</v>
      </c>
      <c r="K82" s="184">
        <v>10.777282540566892</v>
      </c>
      <c r="L82" s="185">
        <f t="shared" si="13"/>
        <v>3.6890780692115124</v>
      </c>
      <c r="M82" s="184"/>
      <c r="N82" s="185"/>
      <c r="O82" s="185"/>
    </row>
    <row r="83" spans="1:16" x14ac:dyDescent="0.25">
      <c r="A83" s="1"/>
      <c r="B83" s="114" t="s">
        <v>87</v>
      </c>
      <c r="C83" s="184">
        <v>7.8181079323797142</v>
      </c>
      <c r="D83" s="185">
        <v>0.51623518030232329</v>
      </c>
      <c r="E83" s="184">
        <v>5.754204398447607</v>
      </c>
      <c r="F83" s="185">
        <f t="shared" si="12"/>
        <v>-2.0639035339321072</v>
      </c>
      <c r="G83" s="184">
        <v>7.6982413372801668</v>
      </c>
      <c r="H83" s="185">
        <f t="shared" si="12"/>
        <v>1.9440369388325598</v>
      </c>
      <c r="I83" s="184">
        <v>6.6442734150795717</v>
      </c>
      <c r="J83" s="185">
        <f t="shared" si="12"/>
        <v>-1.0539679222005951</v>
      </c>
      <c r="K83" s="184">
        <v>6.783448363198886</v>
      </c>
      <c r="L83" s="185">
        <f t="shared" si="13"/>
        <v>0.1391749481193143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7.0438707951581625</v>
      </c>
      <c r="D84" s="185">
        <v>-0.12741971081113856</v>
      </c>
      <c r="E84" s="184">
        <v>5.2800528401585201</v>
      </c>
      <c r="F84" s="185">
        <f t="shared" si="12"/>
        <v>-1.7638179549996424</v>
      </c>
      <c r="G84" s="184">
        <v>7.2983685220729368</v>
      </c>
      <c r="H84" s="185">
        <f t="shared" si="12"/>
        <v>2.0183156819144168</v>
      </c>
      <c r="I84" s="184">
        <v>6.3252017608217166</v>
      </c>
      <c r="J84" s="185">
        <f t="shared" si="12"/>
        <v>-0.97316676125122026</v>
      </c>
      <c r="K84" s="184">
        <v>6.3279678068410465</v>
      </c>
      <c r="L84" s="185">
        <f t="shared" si="13"/>
        <v>2.7660460193299485E-3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7.1743691182641012</v>
      </c>
      <c r="D85" s="185">
        <v>5.1828159618629854E-2</v>
      </c>
      <c r="E85" s="184">
        <v>7.2169971671388105</v>
      </c>
      <c r="F85" s="185">
        <f t="shared" si="12"/>
        <v>4.2628048874709279E-2</v>
      </c>
      <c r="G85" s="184">
        <v>7.11247143323539</v>
      </c>
      <c r="H85" s="185">
        <f t="shared" si="12"/>
        <v>-0.10452573390342046</v>
      </c>
      <c r="I85" s="184">
        <v>6.4895630753273696</v>
      </c>
      <c r="J85" s="185">
        <f t="shared" si="12"/>
        <v>-0.62290835790802035</v>
      </c>
      <c r="K85" s="184">
        <v>6.2915492957746482</v>
      </c>
      <c r="L85" s="185">
        <f t="shared" si="13"/>
        <v>-0.19801377955272148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7.5338108027454487</v>
      </c>
      <c r="D86" s="185">
        <v>0.3609244859756755</v>
      </c>
      <c r="E86" s="184">
        <v>8.1413644744929314</v>
      </c>
      <c r="F86" s="185">
        <f t="shared" si="12"/>
        <v>0.60755367174748276</v>
      </c>
      <c r="G86" s="184">
        <v>6.8714315482392161</v>
      </c>
      <c r="H86" s="185">
        <f t="shared" si="12"/>
        <v>-1.2699329262537153</v>
      </c>
      <c r="I86" s="184">
        <v>6.6228119706380575</v>
      </c>
      <c r="J86" s="185">
        <f t="shared" si="12"/>
        <v>-0.2486195776011586</v>
      </c>
      <c r="K86" s="184">
        <v>7.0346608998618372</v>
      </c>
      <c r="L86" s="185">
        <f t="shared" si="13"/>
        <v>0.41184892922377969</v>
      </c>
      <c r="M86" s="184"/>
      <c r="N86" s="185"/>
      <c r="O86" s="185"/>
    </row>
    <row r="87" spans="1:16" ht="15.75" x14ac:dyDescent="0.25">
      <c r="B87" s="117" t="s">
        <v>30</v>
      </c>
      <c r="C87" s="186">
        <v>7.548306133933596</v>
      </c>
      <c r="D87" s="187">
        <v>0.17758349924289707</v>
      </c>
      <c r="E87" s="186">
        <v>7.5913972552270428</v>
      </c>
      <c r="F87" s="187">
        <f t="shared" si="12"/>
        <v>4.3091121293446832E-2</v>
      </c>
      <c r="G87" s="186">
        <v>6.7455399431638776</v>
      </c>
      <c r="H87" s="187">
        <f t="shared" si="12"/>
        <v>-0.84585731206316517</v>
      </c>
      <c r="I87" s="186">
        <v>6.4269044031474971</v>
      </c>
      <c r="J87" s="187">
        <f t="shared" si="12"/>
        <v>-0.3186355400163805</v>
      </c>
      <c r="K87" s="186">
        <v>6.8745572242618751</v>
      </c>
      <c r="L87" s="187">
        <f t="shared" si="13"/>
        <v>0.44765282111437799</v>
      </c>
      <c r="M87" s="186">
        <v>6.2244700867509204</v>
      </c>
      <c r="N87" s="187">
        <v>-0.34593131485884943</v>
      </c>
      <c r="O87" s="187">
        <v>-1.4163079301979034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9.1119876893734144</v>
      </c>
      <c r="D97" s="185">
        <v>-0.18080191633829834</v>
      </c>
      <c r="E97" s="184">
        <v>9.2931405721316516</v>
      </c>
      <c r="F97" s="185">
        <f t="shared" ref="F97:J109" si="16">IFERROR(E97-C97,"-")</f>
        <v>0.18115288275823715</v>
      </c>
      <c r="G97" s="184">
        <v>6.2457056247894913</v>
      </c>
      <c r="H97" s="185">
        <f t="shared" si="16"/>
        <v>-3.0474349473421602</v>
      </c>
      <c r="I97" s="184">
        <v>8.3071684805739654</v>
      </c>
      <c r="J97" s="185">
        <f t="shared" si="16"/>
        <v>2.0614628557844741</v>
      </c>
      <c r="K97" s="184">
        <v>8.3011123699660114</v>
      </c>
      <c r="L97" s="185">
        <f t="shared" ref="L97:L109" si="17">IFERROR(K97-I97,"-")</f>
        <v>-6.0561106079539684E-3</v>
      </c>
      <c r="M97" s="184">
        <v>9.2936143676727365</v>
      </c>
      <c r="N97" s="185">
        <f>IFERROR(M97-K97,"-")</f>
        <v>0.99250199770672509</v>
      </c>
      <c r="O97" s="185">
        <f>IFERROR(M97-C97,"-")</f>
        <v>0.18162667829932211</v>
      </c>
    </row>
    <row r="98" spans="2:15" x14ac:dyDescent="0.25">
      <c r="B98" s="114" t="s">
        <v>73</v>
      </c>
      <c r="C98" s="184">
        <v>8.8553083164761226</v>
      </c>
      <c r="D98" s="185">
        <v>0.19657099967792568</v>
      </c>
      <c r="E98" s="184">
        <v>8.625096479943867</v>
      </c>
      <c r="F98" s="185">
        <f t="shared" si="16"/>
        <v>-0.23021183653225563</v>
      </c>
      <c r="G98" s="184">
        <v>5.2119971771347915</v>
      </c>
      <c r="H98" s="185">
        <f t="shared" si="16"/>
        <v>-3.4130993028090755</v>
      </c>
      <c r="I98" s="184">
        <v>7.5730620891955018</v>
      </c>
      <c r="J98" s="185">
        <f t="shared" si="16"/>
        <v>2.3610649120607103</v>
      </c>
      <c r="K98" s="184">
        <v>8.1789666526378326</v>
      </c>
      <c r="L98" s="185">
        <f t="shared" si="17"/>
        <v>0.60590456344233079</v>
      </c>
      <c r="M98" s="184">
        <v>8.1201311092652038</v>
      </c>
      <c r="N98" s="185">
        <f t="shared" ref="N98:N108" si="18">IFERROR(M98-K98,"-")</f>
        <v>-5.8835543372628862E-2</v>
      </c>
      <c r="O98" s="185">
        <f t="shared" ref="O98:O108" si="19">IFERROR(M98-C98,"-")</f>
        <v>-0.73517720721091884</v>
      </c>
    </row>
    <row r="99" spans="2:15" x14ac:dyDescent="0.25">
      <c r="B99" s="114" t="s">
        <v>75</v>
      </c>
      <c r="C99" s="184">
        <v>7.5736723328358755</v>
      </c>
      <c r="D99" s="185">
        <v>-0.24385035921637144</v>
      </c>
      <c r="E99" s="184">
        <v>9.711828834606191</v>
      </c>
      <c r="F99" s="185">
        <f t="shared" si="16"/>
        <v>2.1381565017703155</v>
      </c>
      <c r="G99" s="184">
        <v>5.7293934681181957</v>
      </c>
      <c r="H99" s="185">
        <f t="shared" si="16"/>
        <v>-3.9824353664879952</v>
      </c>
      <c r="I99" s="184">
        <v>7.2856591610677324</v>
      </c>
      <c r="J99" s="185">
        <f t="shared" si="16"/>
        <v>1.5562656929495366</v>
      </c>
      <c r="K99" s="184">
        <v>7.4864847470716951</v>
      </c>
      <c r="L99" s="185">
        <f t="shared" si="17"/>
        <v>0.20082558600396272</v>
      </c>
      <c r="M99" s="184">
        <v>7.895418856522757</v>
      </c>
      <c r="N99" s="185">
        <f t="shared" si="18"/>
        <v>0.4089341094510619</v>
      </c>
      <c r="O99" s="185">
        <f t="shared" si="19"/>
        <v>0.3217465236868815</v>
      </c>
    </row>
    <row r="100" spans="2:15" x14ac:dyDescent="0.25">
      <c r="B100" s="114" t="s">
        <v>77</v>
      </c>
      <c r="C100" s="184">
        <v>7.4476172183451776</v>
      </c>
      <c r="D100" s="185">
        <v>0.24715972532299535</v>
      </c>
      <c r="E100" s="184" t="s">
        <v>236</v>
      </c>
      <c r="F100" s="185" t="str">
        <f t="shared" si="16"/>
        <v>-</v>
      </c>
      <c r="G100" s="184">
        <v>4.7813427832583084</v>
      </c>
      <c r="H100" s="185" t="str">
        <f t="shared" si="16"/>
        <v>-</v>
      </c>
      <c r="I100" s="184">
        <v>6.7759002394614374</v>
      </c>
      <c r="J100" s="185">
        <f t="shared" si="16"/>
        <v>1.994557456203129</v>
      </c>
      <c r="K100" s="184">
        <v>6.817497116232782</v>
      </c>
      <c r="L100" s="185">
        <f t="shared" si="17"/>
        <v>4.1596876771344604E-2</v>
      </c>
      <c r="M100" s="184">
        <v>7.473088004190676</v>
      </c>
      <c r="N100" s="185">
        <f t="shared" si="18"/>
        <v>0.655590887957894</v>
      </c>
      <c r="O100" s="185">
        <f t="shared" si="19"/>
        <v>2.5470785845498334E-2</v>
      </c>
    </row>
    <row r="101" spans="2:15" x14ac:dyDescent="0.25">
      <c r="B101" s="114" t="s">
        <v>79</v>
      </c>
      <c r="C101" s="184">
        <v>7.1009698140140225</v>
      </c>
      <c r="D101" s="185">
        <v>-0.16525336195164275</v>
      </c>
      <c r="E101" s="184" t="s">
        <v>236</v>
      </c>
      <c r="F101" s="185" t="str">
        <f t="shared" si="16"/>
        <v>-</v>
      </c>
      <c r="G101" s="184">
        <v>4.397778365511769</v>
      </c>
      <c r="H101" s="185" t="str">
        <f t="shared" si="16"/>
        <v>-</v>
      </c>
      <c r="I101" s="184">
        <v>6.9439102564102564</v>
      </c>
      <c r="J101" s="185">
        <f t="shared" si="16"/>
        <v>2.5461318908984873</v>
      </c>
      <c r="K101" s="184">
        <v>7.2586569343065692</v>
      </c>
      <c r="L101" s="185">
        <f t="shared" si="17"/>
        <v>0.31474667789631283</v>
      </c>
      <c r="M101" s="184">
        <v>7.3748725608744099</v>
      </c>
      <c r="N101" s="185">
        <f t="shared" si="18"/>
        <v>0.11621562656784068</v>
      </c>
      <c r="O101" s="185">
        <f t="shared" si="19"/>
        <v>0.2739027468603874</v>
      </c>
    </row>
    <row r="102" spans="2:15" x14ac:dyDescent="0.25">
      <c r="B102" s="114" t="s">
        <v>81</v>
      </c>
      <c r="C102" s="184">
        <v>7.7138281721190438</v>
      </c>
      <c r="D102" s="185">
        <v>0.50109885725569647</v>
      </c>
      <c r="E102" s="184" t="s">
        <v>236</v>
      </c>
      <c r="F102" s="185" t="str">
        <f t="shared" si="16"/>
        <v>-</v>
      </c>
      <c r="G102" s="184">
        <v>5.0881335981755313</v>
      </c>
      <c r="H102" s="185" t="str">
        <f t="shared" si="16"/>
        <v>-</v>
      </c>
      <c r="I102" s="184">
        <v>7.1152385313686937</v>
      </c>
      <c r="J102" s="185">
        <f t="shared" si="16"/>
        <v>2.0271049331931623</v>
      </c>
      <c r="K102" s="184">
        <v>7.1489987528531422</v>
      </c>
      <c r="L102" s="185">
        <f t="shared" si="17"/>
        <v>3.3760221484448572E-2</v>
      </c>
      <c r="M102" s="184">
        <v>7.5855845256024095</v>
      </c>
      <c r="N102" s="185">
        <f t="shared" si="18"/>
        <v>0.43658577274926724</v>
      </c>
      <c r="O102" s="185">
        <f t="shared" si="19"/>
        <v>-0.12824364651663434</v>
      </c>
    </row>
    <row r="103" spans="2:15" x14ac:dyDescent="0.25">
      <c r="B103" s="114" t="s">
        <v>83</v>
      </c>
      <c r="C103" s="184">
        <v>8.4438497333786025</v>
      </c>
      <c r="D103" s="185">
        <v>0.40967213191384744</v>
      </c>
      <c r="E103" s="184" t="s">
        <v>236</v>
      </c>
      <c r="F103" s="185" t="str">
        <f t="shared" si="16"/>
        <v>-</v>
      </c>
      <c r="G103" s="184">
        <v>5.9932805987922091</v>
      </c>
      <c r="H103" s="185" t="str">
        <f t="shared" si="16"/>
        <v>-</v>
      </c>
      <c r="I103" s="184">
        <v>7.5383412868191542</v>
      </c>
      <c r="J103" s="185">
        <f t="shared" si="16"/>
        <v>1.5450606880269451</v>
      </c>
      <c r="K103" s="184">
        <v>8.4821730950141117</v>
      </c>
      <c r="L103" s="185">
        <f t="shared" si="17"/>
        <v>0.94383180819495749</v>
      </c>
      <c r="M103" s="184">
        <v>8.1429656266053208</v>
      </c>
      <c r="N103" s="185">
        <f t="shared" si="18"/>
        <v>-0.3392074684087909</v>
      </c>
      <c r="O103" s="185">
        <f t="shared" si="19"/>
        <v>-0.3008841067732817</v>
      </c>
    </row>
    <row r="104" spans="2:15" x14ac:dyDescent="0.25">
      <c r="B104" s="114" t="s">
        <v>85</v>
      </c>
      <c r="C104" s="184">
        <v>8.6335759584894785</v>
      </c>
      <c r="D104" s="185">
        <v>0.44793548411538886</v>
      </c>
      <c r="E104" s="184">
        <v>5.7271688124172782</v>
      </c>
      <c r="F104" s="185">
        <f t="shared" si="16"/>
        <v>-2.9064071460722003</v>
      </c>
      <c r="G104" s="184">
        <v>7.6142005157962602</v>
      </c>
      <c r="H104" s="185">
        <f t="shared" si="16"/>
        <v>1.8870317033789821</v>
      </c>
      <c r="I104" s="184">
        <v>7.8744468190747581</v>
      </c>
      <c r="J104" s="185">
        <f t="shared" si="16"/>
        <v>0.26024630327849785</v>
      </c>
      <c r="K104" s="184">
        <v>8.01108209668174</v>
      </c>
      <c r="L104" s="185">
        <f t="shared" si="17"/>
        <v>0.13663527760698191</v>
      </c>
      <c r="M104" s="184"/>
      <c r="N104" s="185"/>
      <c r="O104" s="185"/>
    </row>
    <row r="105" spans="2:15" x14ac:dyDescent="0.25">
      <c r="B105" s="114" t="s">
        <v>87</v>
      </c>
      <c r="C105" s="184">
        <v>8.114402832122229</v>
      </c>
      <c r="D105" s="185">
        <v>0.21864010365630548</v>
      </c>
      <c r="E105" s="184">
        <v>4.8131985098456624</v>
      </c>
      <c r="F105" s="185">
        <f t="shared" si="16"/>
        <v>-3.3012043222765666</v>
      </c>
      <c r="G105" s="184">
        <v>7.2469283548747407</v>
      </c>
      <c r="H105" s="185">
        <f t="shared" si="16"/>
        <v>2.4337298450290783</v>
      </c>
      <c r="I105" s="184">
        <v>7.2615313415951048</v>
      </c>
      <c r="J105" s="185">
        <f t="shared" si="16"/>
        <v>1.4602986720364086E-2</v>
      </c>
      <c r="K105" s="184">
        <v>7.6952673050069818</v>
      </c>
      <c r="L105" s="185">
        <f t="shared" si="17"/>
        <v>0.43373596341187692</v>
      </c>
      <c r="M105" s="184"/>
      <c r="N105" s="185"/>
      <c r="O105" s="185"/>
    </row>
    <row r="106" spans="2:15" x14ac:dyDescent="0.25">
      <c r="B106" s="114" t="s">
        <v>89</v>
      </c>
      <c r="C106" s="184">
        <v>7.962747724228735</v>
      </c>
      <c r="D106" s="185">
        <v>0.51524385046878329</v>
      </c>
      <c r="E106" s="184">
        <v>4.2117686448480791</v>
      </c>
      <c r="F106" s="185">
        <f t="shared" si="16"/>
        <v>-3.7509790793806559</v>
      </c>
      <c r="G106" s="184">
        <v>7.0020037817853416</v>
      </c>
      <c r="H106" s="185">
        <f t="shared" si="16"/>
        <v>2.7902351369372624</v>
      </c>
      <c r="I106" s="184">
        <v>7.3794434384827978</v>
      </c>
      <c r="J106" s="185">
        <f t="shared" si="16"/>
        <v>0.37743965669745627</v>
      </c>
      <c r="K106" s="184">
        <v>7.779149370829983</v>
      </c>
      <c r="L106" s="185">
        <f t="shared" si="17"/>
        <v>0.39970593234718521</v>
      </c>
      <c r="M106" s="184"/>
      <c r="N106" s="185"/>
      <c r="O106" s="185"/>
    </row>
    <row r="107" spans="2:15" x14ac:dyDescent="0.25">
      <c r="B107" s="114" t="s">
        <v>91</v>
      </c>
      <c r="C107" s="184">
        <v>8.2358928407315499</v>
      </c>
      <c r="D107" s="185">
        <v>-7.5009298361143451E-2</v>
      </c>
      <c r="E107" s="184">
        <v>6.5008317622269045</v>
      </c>
      <c r="F107" s="185">
        <f t="shared" si="16"/>
        <v>-1.7350610785046454</v>
      </c>
      <c r="G107" s="184">
        <v>7.7717367009387575</v>
      </c>
      <c r="H107" s="185">
        <f t="shared" si="16"/>
        <v>1.2709049387118529</v>
      </c>
      <c r="I107" s="184">
        <v>7.5624564187645769</v>
      </c>
      <c r="J107" s="185">
        <f t="shared" si="16"/>
        <v>-0.2092802821741806</v>
      </c>
      <c r="K107" s="184">
        <v>8.1975707936803399</v>
      </c>
      <c r="L107" s="185">
        <f t="shared" si="17"/>
        <v>0.63511437491576306</v>
      </c>
      <c r="M107" s="184"/>
      <c r="N107" s="185"/>
      <c r="O107" s="185"/>
    </row>
    <row r="108" spans="2:15" x14ac:dyDescent="0.25">
      <c r="B108" s="114" t="s">
        <v>93</v>
      </c>
      <c r="C108" s="184">
        <v>8.2768994963871254</v>
      </c>
      <c r="D108" s="185">
        <v>0.43377806246400841</v>
      </c>
      <c r="E108" s="184">
        <v>6.7457202049940026</v>
      </c>
      <c r="F108" s="185">
        <f t="shared" si="16"/>
        <v>-1.5311792913931228</v>
      </c>
      <c r="G108" s="184">
        <v>7.6706188030103934</v>
      </c>
      <c r="H108" s="185">
        <f t="shared" si="16"/>
        <v>0.92489859801639085</v>
      </c>
      <c r="I108" s="184">
        <v>7.6502985407427593</v>
      </c>
      <c r="J108" s="185">
        <f t="shared" si="16"/>
        <v>-2.032026226763417E-2</v>
      </c>
      <c r="K108" s="184">
        <v>8.0025941517806345</v>
      </c>
      <c r="L108" s="185">
        <f t="shared" si="17"/>
        <v>0.35229561103787521</v>
      </c>
      <c r="M108" s="184"/>
      <c r="N108" s="185"/>
      <c r="O108" s="185"/>
    </row>
    <row r="109" spans="2:15" ht="15.75" x14ac:dyDescent="0.25">
      <c r="B109" s="117" t="s">
        <v>30</v>
      </c>
      <c r="C109" s="186">
        <v>8.1169882827317821</v>
      </c>
      <c r="D109" s="187">
        <v>0.20101406614653694</v>
      </c>
      <c r="E109" s="186">
        <v>7.6976565365005385</v>
      </c>
      <c r="F109" s="187">
        <f t="shared" si="16"/>
        <v>-0.41933174623124359</v>
      </c>
      <c r="G109" s="186">
        <v>6.7480053840829859</v>
      </c>
      <c r="H109" s="187">
        <f t="shared" si="16"/>
        <v>-0.9496511524175526</v>
      </c>
      <c r="I109" s="186">
        <v>7.4304103238841659</v>
      </c>
      <c r="J109" s="187">
        <f t="shared" si="16"/>
        <v>0.68240493980118</v>
      </c>
      <c r="K109" s="186">
        <v>7.7809349022994709</v>
      </c>
      <c r="L109" s="187">
        <f t="shared" si="17"/>
        <v>0.35052457841530504</v>
      </c>
      <c r="M109" s="186">
        <v>7.9693051627282561</v>
      </c>
      <c r="N109" s="187">
        <v>0.3092366579775101</v>
      </c>
      <c r="O109" s="187">
        <v>-4.6284167241452678E-2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97C12-352B-40E8-830E-8AE14764A8B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E012-45DC-45BC-8417-CFDAB01808AF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0.68040000000000012</v>
      </c>
      <c r="D9" s="116">
        <v>-4.0203131612357002E-2</v>
      </c>
      <c r="E9" s="193">
        <v>0.69230000000000003</v>
      </c>
      <c r="F9" s="116">
        <f t="shared" ref="F9:L21" si="0">IFERROR(E9/C9-1,"-")</f>
        <v>1.748971193415616E-2</v>
      </c>
      <c r="G9" s="193">
        <v>9.5100000000000004E-2</v>
      </c>
      <c r="H9" s="116">
        <f t="shared" si="0"/>
        <v>-0.86263180702007802</v>
      </c>
      <c r="I9" s="193">
        <v>0.5</v>
      </c>
      <c r="J9" s="116">
        <f t="shared" si="0"/>
        <v>4.2576235541535228</v>
      </c>
      <c r="K9" s="193">
        <v>0.66949999999999998</v>
      </c>
      <c r="L9" s="116">
        <f t="shared" si="0"/>
        <v>0.33899999999999997</v>
      </c>
      <c r="M9" s="193">
        <v>0.70660000000000001</v>
      </c>
      <c r="N9" s="116">
        <f t="shared" ref="N9:N14" si="1">IFERROR(M9/K9-1,"-")</f>
        <v>5.5414488424197161E-2</v>
      </c>
      <c r="O9" s="116">
        <f>IFERROR(M9/C9-1,"-")</f>
        <v>3.8506760728982847E-2</v>
      </c>
    </row>
    <row r="10" spans="1:17" x14ac:dyDescent="0.25">
      <c r="A10" s="1" t="s">
        <v>72</v>
      </c>
      <c r="B10" s="114" t="s">
        <v>73</v>
      </c>
      <c r="C10" s="193">
        <v>0.6915</v>
      </c>
      <c r="D10" s="116">
        <v>-3.2054871220604575E-2</v>
      </c>
      <c r="E10" s="193">
        <v>0.68569999999999998</v>
      </c>
      <c r="F10" s="116">
        <f t="shared" si="0"/>
        <v>-8.3875632682574031E-3</v>
      </c>
      <c r="G10" s="193">
        <v>0.1361</v>
      </c>
      <c r="H10" s="116">
        <f t="shared" si="0"/>
        <v>-0.80151669826454719</v>
      </c>
      <c r="I10" s="193">
        <v>0.61280000000000001</v>
      </c>
      <c r="J10" s="116">
        <f t="shared" si="0"/>
        <v>3.5025716385011023</v>
      </c>
      <c r="K10" s="193">
        <v>0.74250000000000005</v>
      </c>
      <c r="L10" s="116">
        <f t="shared" si="0"/>
        <v>0.21165143603133174</v>
      </c>
      <c r="M10" s="193">
        <v>0.74719999999999998</v>
      </c>
      <c r="N10" s="116">
        <f t="shared" si="1"/>
        <v>6.3299663299662967E-3</v>
      </c>
      <c r="O10" s="116">
        <f t="shared" ref="O10:O14" si="2">IFERROR(M10/C10-1,"-")</f>
        <v>8.054953000723053E-2</v>
      </c>
    </row>
    <row r="11" spans="1:17" x14ac:dyDescent="0.25">
      <c r="A11" s="1" t="s">
        <v>74</v>
      </c>
      <c r="B11" s="114" t="s">
        <v>75</v>
      </c>
      <c r="C11" s="193">
        <v>0.67079999999999995</v>
      </c>
      <c r="D11" s="116">
        <v>-4.2808219178082196E-2</v>
      </c>
      <c r="E11" s="193">
        <v>0.29420000000000002</v>
      </c>
      <c r="F11" s="116">
        <f t="shared" si="0"/>
        <v>-0.5614192009540846</v>
      </c>
      <c r="G11" s="193">
        <v>0.1757</v>
      </c>
      <c r="H11" s="116">
        <f t="shared" si="0"/>
        <v>-0.40278721957851804</v>
      </c>
      <c r="I11" s="193">
        <v>0.65290000000000004</v>
      </c>
      <c r="J11" s="116">
        <f t="shared" si="0"/>
        <v>2.7159931701764375</v>
      </c>
      <c r="K11" s="193">
        <v>0.70920000000000005</v>
      </c>
      <c r="L11" s="116">
        <f t="shared" si="0"/>
        <v>8.6230663194976298E-2</v>
      </c>
      <c r="M11" s="193">
        <v>0.74159999999999993</v>
      </c>
      <c r="N11" s="116">
        <f t="shared" si="1"/>
        <v>4.5685279187817063E-2</v>
      </c>
      <c r="O11" s="116">
        <f t="shared" si="2"/>
        <v>0.10554561717352406</v>
      </c>
    </row>
    <row r="12" spans="1:17" x14ac:dyDescent="0.25">
      <c r="A12" s="1" t="s">
        <v>76</v>
      </c>
      <c r="B12" s="114" t="s">
        <v>77</v>
      </c>
      <c r="C12" s="193">
        <v>0.61740000000000006</v>
      </c>
      <c r="D12" s="116">
        <v>-2.3564763561600421E-2</v>
      </c>
      <c r="E12" s="193">
        <v>0</v>
      </c>
      <c r="F12" s="116">
        <f t="shared" si="0"/>
        <v>-1</v>
      </c>
      <c r="G12" s="193">
        <v>0.17579999999999998</v>
      </c>
      <c r="H12" s="116" t="str">
        <f t="shared" si="0"/>
        <v>-</v>
      </c>
      <c r="I12" s="193">
        <v>0.63419999999999999</v>
      </c>
      <c r="J12" s="116">
        <f t="shared" si="0"/>
        <v>2.6075085324232083</v>
      </c>
      <c r="K12" s="193">
        <v>0.66839999999999999</v>
      </c>
      <c r="L12" s="116">
        <f t="shared" si="0"/>
        <v>5.392620624408706E-2</v>
      </c>
      <c r="M12" s="193">
        <v>0.69840000000000002</v>
      </c>
      <c r="N12" s="116">
        <f t="shared" si="1"/>
        <v>4.4883303411131115E-2</v>
      </c>
      <c r="O12" s="116">
        <f t="shared" si="2"/>
        <v>0.13119533527696792</v>
      </c>
    </row>
    <row r="13" spans="1:17" x14ac:dyDescent="0.25">
      <c r="A13" s="1" t="s">
        <v>78</v>
      </c>
      <c r="B13" s="114" t="s">
        <v>79</v>
      </c>
      <c r="C13" s="193">
        <v>0.60009999999999997</v>
      </c>
      <c r="D13" s="116">
        <v>-3.9834024896266973E-3</v>
      </c>
      <c r="E13" s="193">
        <v>0</v>
      </c>
      <c r="F13" s="116">
        <f t="shared" si="0"/>
        <v>-1</v>
      </c>
      <c r="G13" s="193">
        <v>0.15710000000000002</v>
      </c>
      <c r="H13" s="116" t="str">
        <f t="shared" si="0"/>
        <v>-</v>
      </c>
      <c r="I13" s="193">
        <v>0.5615</v>
      </c>
      <c r="J13" s="116">
        <f t="shared" si="0"/>
        <v>2.5741565881604069</v>
      </c>
      <c r="K13" s="193">
        <v>0.58719999999999994</v>
      </c>
      <c r="L13" s="116">
        <f t="shared" si="0"/>
        <v>4.5770258236865535E-2</v>
      </c>
      <c r="M13" s="193">
        <v>0.65599999999999992</v>
      </c>
      <c r="N13" s="116">
        <f t="shared" si="1"/>
        <v>0.11716621253406001</v>
      </c>
      <c r="O13" s="116">
        <f t="shared" si="2"/>
        <v>9.3151141476420563E-2</v>
      </c>
    </row>
    <row r="14" spans="1:17" x14ac:dyDescent="0.25">
      <c r="A14" s="1" t="s">
        <v>80</v>
      </c>
      <c r="B14" s="114" t="s">
        <v>81</v>
      </c>
      <c r="C14" s="193">
        <v>0.67500000000000004</v>
      </c>
      <c r="D14" s="116">
        <v>-8.3737329219919499E-3</v>
      </c>
      <c r="E14" s="193">
        <v>0</v>
      </c>
      <c r="F14" s="116">
        <f t="shared" si="0"/>
        <v>-1</v>
      </c>
      <c r="G14" s="193">
        <v>0.18729999999999999</v>
      </c>
      <c r="H14" s="116" t="str">
        <f t="shared" si="0"/>
        <v>-</v>
      </c>
      <c r="I14" s="193">
        <v>0.5746</v>
      </c>
      <c r="J14" s="116">
        <f t="shared" si="0"/>
        <v>2.0678056593699949</v>
      </c>
      <c r="K14" s="193">
        <v>0.68279999999999996</v>
      </c>
      <c r="L14" s="116">
        <f t="shared" si="0"/>
        <v>0.18830490776192121</v>
      </c>
      <c r="M14" s="193">
        <v>0.7095999999999999</v>
      </c>
      <c r="N14" s="116">
        <f t="shared" si="1"/>
        <v>3.9250146455770185E-2</v>
      </c>
      <c r="O14" s="116">
        <f t="shared" si="2"/>
        <v>5.1259259259259116E-2</v>
      </c>
    </row>
    <row r="15" spans="1:17" x14ac:dyDescent="0.25">
      <c r="A15" s="1" t="s">
        <v>82</v>
      </c>
      <c r="B15" s="114" t="s">
        <v>83</v>
      </c>
      <c r="C15" s="193">
        <v>0.72970000000000002</v>
      </c>
      <c r="D15" s="116">
        <v>-1.5051997810617834E-3</v>
      </c>
      <c r="E15" s="193">
        <v>0</v>
      </c>
      <c r="F15" s="116">
        <f t="shared" si="0"/>
        <v>-1</v>
      </c>
      <c r="G15" s="193">
        <v>0.31109999999999999</v>
      </c>
      <c r="H15" s="116" t="str">
        <f t="shared" si="0"/>
        <v>-</v>
      </c>
      <c r="I15" s="193">
        <v>0.70909999999999995</v>
      </c>
      <c r="J15" s="116">
        <f t="shared" si="0"/>
        <v>1.2793314046930249</v>
      </c>
      <c r="K15" s="193">
        <v>0.75749999999999995</v>
      </c>
      <c r="L15" s="116">
        <f t="shared" si="0"/>
        <v>6.8255535185446359E-2</v>
      </c>
      <c r="M15" s="193">
        <v>0.75879999999999992</v>
      </c>
      <c r="N15" s="116">
        <f>IFERROR(M15/K15-1,"-")</f>
        <v>1.7161716171616437E-3</v>
      </c>
      <c r="O15" s="116">
        <f>IFERROR(M15/C15-1,"-")</f>
        <v>3.9879402494175542E-2</v>
      </c>
    </row>
    <row r="16" spans="1:17" x14ac:dyDescent="0.25">
      <c r="A16" s="1" t="s">
        <v>84</v>
      </c>
      <c r="B16" s="114" t="s">
        <v>85</v>
      </c>
      <c r="C16" s="193">
        <v>0.76029999999999998</v>
      </c>
      <c r="D16" s="116">
        <v>-3.5641806189751435E-2</v>
      </c>
      <c r="E16" s="193">
        <v>0.32240000000000002</v>
      </c>
      <c r="F16" s="116">
        <f t="shared" si="0"/>
        <v>-0.57595685913455208</v>
      </c>
      <c r="G16" s="193">
        <v>0.45500000000000002</v>
      </c>
      <c r="H16" s="116">
        <f t="shared" si="0"/>
        <v>0.41129032258064502</v>
      </c>
      <c r="I16" s="193">
        <v>0.74010000000000009</v>
      </c>
      <c r="J16" s="116">
        <f t="shared" si="0"/>
        <v>0.62659340659340668</v>
      </c>
      <c r="K16" s="193">
        <v>0.82290000000000008</v>
      </c>
      <c r="L16" s="116">
        <f t="shared" si="0"/>
        <v>0.11187677340899871</v>
      </c>
      <c r="M16" s="193"/>
      <c r="N16" s="116"/>
      <c r="O16" s="116"/>
    </row>
    <row r="17" spans="1:30" x14ac:dyDescent="0.25">
      <c r="A17" s="1" t="s">
        <v>86</v>
      </c>
      <c r="B17" s="114" t="s">
        <v>87</v>
      </c>
      <c r="C17" s="193">
        <v>0.64760000000000006</v>
      </c>
      <c r="D17" s="116">
        <v>-6.5647092771605853E-2</v>
      </c>
      <c r="E17" s="193">
        <v>0.17910000000000001</v>
      </c>
      <c r="F17" s="116">
        <f t="shared" si="0"/>
        <v>-0.72344039530574422</v>
      </c>
      <c r="G17" s="193">
        <v>0.41299999999999998</v>
      </c>
      <c r="H17" s="116">
        <f t="shared" si="0"/>
        <v>1.3059743160245669</v>
      </c>
      <c r="I17" s="193">
        <v>0.63939999999999997</v>
      </c>
      <c r="J17" s="116">
        <f t="shared" si="0"/>
        <v>0.54818401937046013</v>
      </c>
      <c r="K17" s="193">
        <v>0.6966</v>
      </c>
      <c r="L17" s="116">
        <f t="shared" si="0"/>
        <v>8.945886768845801E-2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0.65040000000000009</v>
      </c>
      <c r="D18" s="116">
        <v>-9.891936824605152E-2</v>
      </c>
      <c r="E18" s="193">
        <v>0.16300000000000001</v>
      </c>
      <c r="F18" s="116">
        <f t="shared" si="0"/>
        <v>-0.74938499384993851</v>
      </c>
      <c r="G18" s="193">
        <v>0.57179999999999997</v>
      </c>
      <c r="H18" s="116">
        <f t="shared" si="0"/>
        <v>2.5079754601226991</v>
      </c>
      <c r="I18" s="193">
        <v>0.66269999999999996</v>
      </c>
      <c r="J18" s="116">
        <f t="shared" si="0"/>
        <v>0.15897166841552979</v>
      </c>
      <c r="K18" s="193">
        <v>0.74870000000000003</v>
      </c>
      <c r="L18" s="116">
        <f t="shared" si="0"/>
        <v>0.12977214425833727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0.66639999999999999</v>
      </c>
      <c r="D19" s="116">
        <v>-1.7974835230678554E-3</v>
      </c>
      <c r="E19" s="193">
        <v>0.18329999999999999</v>
      </c>
      <c r="F19" s="116">
        <f t="shared" si="0"/>
        <v>-0.72493997599039617</v>
      </c>
      <c r="G19" s="193">
        <v>0.61499999999999999</v>
      </c>
      <c r="H19" s="116">
        <f t="shared" si="0"/>
        <v>2.3551554828150576</v>
      </c>
      <c r="I19" s="193">
        <v>0.66959999999999997</v>
      </c>
      <c r="J19" s="116">
        <f t="shared" si="0"/>
        <v>8.8780487804878128E-2</v>
      </c>
      <c r="K19" s="193">
        <v>0.73970000000000002</v>
      </c>
      <c r="L19" s="116">
        <f t="shared" si="0"/>
        <v>0.10468936678614105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0.67180000000000006</v>
      </c>
      <c r="D20" s="116">
        <v>2.471018913971923E-2</v>
      </c>
      <c r="E20" s="193">
        <v>0.18170000000000003</v>
      </c>
      <c r="F20" s="116">
        <f t="shared" si="0"/>
        <v>-0.72953259898779399</v>
      </c>
      <c r="G20" s="193">
        <v>0.51790000000000003</v>
      </c>
      <c r="H20" s="116">
        <f t="shared" si="0"/>
        <v>1.8503026967528893</v>
      </c>
      <c r="I20" s="193">
        <v>0.65170000000000006</v>
      </c>
      <c r="J20" s="116">
        <f t="shared" si="0"/>
        <v>0.25835103301795725</v>
      </c>
      <c r="K20" s="193">
        <v>0.72120000000000006</v>
      </c>
      <c r="L20" s="116">
        <f t="shared" si="0"/>
        <v>0.10664416142396815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0.67192823926387557</v>
      </c>
      <c r="D21" s="119">
        <v>-2.8102309727915831E-2</v>
      </c>
      <c r="E21" s="195">
        <v>0.41641203353334449</v>
      </c>
      <c r="F21" s="119">
        <v>-0.38027305715035786</v>
      </c>
      <c r="G21" s="195">
        <v>0.38237984856351559</v>
      </c>
      <c r="H21" s="119">
        <v>-8.1727189008104717E-2</v>
      </c>
      <c r="I21" s="195">
        <v>0.63514820255836268</v>
      </c>
      <c r="J21" s="119">
        <v>0.6610399448203681</v>
      </c>
      <c r="K21" s="195">
        <v>0.71202240207954559</v>
      </c>
      <c r="L21" s="119">
        <v>0.12103348354216448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0.71530000000000005</v>
      </c>
      <c r="D31" s="116"/>
      <c r="E31" s="193">
        <v>0.74340000000000006</v>
      </c>
      <c r="F31" s="116">
        <f t="shared" ref="F31:J43" si="3">IFERROR(E31/C31-1,"-")</f>
        <v>3.9284216412694084E-2</v>
      </c>
      <c r="G31" s="193">
        <v>7.5199999999999989E-2</v>
      </c>
      <c r="H31" s="116">
        <f t="shared" si="3"/>
        <v>-0.89884315308044127</v>
      </c>
      <c r="I31" s="193">
        <v>0.4824</v>
      </c>
      <c r="J31" s="116">
        <f t="shared" si="3"/>
        <v>5.4148936170212778</v>
      </c>
      <c r="K31" s="193">
        <v>0.72840000000000005</v>
      </c>
      <c r="L31" s="116">
        <f t="shared" ref="L31:L43" si="4">IFERROR(K31/I31-1,"-")</f>
        <v>0.50995024875621908</v>
      </c>
      <c r="M31" s="193">
        <v>0.71409999999999996</v>
      </c>
      <c r="N31" s="116">
        <f t="shared" ref="N31:N39" si="5">IFERROR(M31/K31-1,"-")</f>
        <v>-1.9632070291048964E-2</v>
      </c>
      <c r="O31" s="116">
        <f>IFERROR(M31/C31-1,"-")</f>
        <v>-1.6776177827486638E-3</v>
      </c>
    </row>
    <row r="32" spans="1:30" x14ac:dyDescent="0.25">
      <c r="B32" s="114" t="s">
        <v>73</v>
      </c>
      <c r="C32" s="193">
        <v>0.7206999999999999</v>
      </c>
      <c r="D32" s="116"/>
      <c r="E32" s="193">
        <v>0.73480000000000001</v>
      </c>
      <c r="F32" s="116">
        <f t="shared" si="3"/>
        <v>1.9564312473983714E-2</v>
      </c>
      <c r="G32" s="193">
        <v>0.17859999999999998</v>
      </c>
      <c r="H32" s="116">
        <f t="shared" si="3"/>
        <v>-0.75694066412629291</v>
      </c>
      <c r="I32" s="193">
        <v>0.61399999999999999</v>
      </c>
      <c r="J32" s="116">
        <f t="shared" si="3"/>
        <v>2.4378499440089589</v>
      </c>
      <c r="K32" s="193">
        <v>0.80059999999999998</v>
      </c>
      <c r="L32" s="116">
        <f t="shared" si="4"/>
        <v>0.30390879478827371</v>
      </c>
      <c r="M32" s="193">
        <v>0.79409999999999992</v>
      </c>
      <c r="N32" s="116">
        <f t="shared" si="5"/>
        <v>-8.1189108168874258E-3</v>
      </c>
      <c r="O32" s="116">
        <f t="shared" ref="O32:O39" si="6">IFERROR(M32/C32-1,"-")</f>
        <v>0.10184542805605656</v>
      </c>
    </row>
    <row r="33" spans="2:17" x14ac:dyDescent="0.25">
      <c r="B33" s="114" t="s">
        <v>75</v>
      </c>
      <c r="C33" s="193">
        <v>0.7026</v>
      </c>
      <c r="D33" s="116"/>
      <c r="E33" s="193">
        <v>0.31909999999999999</v>
      </c>
      <c r="F33" s="116">
        <f t="shared" si="3"/>
        <v>-0.5458297751209793</v>
      </c>
      <c r="G33" s="193">
        <v>0.36119999999999997</v>
      </c>
      <c r="H33" s="116">
        <f t="shared" si="3"/>
        <v>0.13193356314634896</v>
      </c>
      <c r="I33" s="193">
        <v>0.68430000000000002</v>
      </c>
      <c r="J33" s="116">
        <f t="shared" si="3"/>
        <v>0.89451827242524939</v>
      </c>
      <c r="K33" s="193">
        <v>0.76540000000000008</v>
      </c>
      <c r="L33" s="116">
        <f t="shared" si="4"/>
        <v>0.11851527107993576</v>
      </c>
      <c r="M33" s="193">
        <v>0.76760000000000006</v>
      </c>
      <c r="N33" s="116">
        <f t="shared" si="5"/>
        <v>2.8743140841389625E-3</v>
      </c>
      <c r="O33" s="116">
        <f t="shared" si="6"/>
        <v>9.251352120694567E-2</v>
      </c>
    </row>
    <row r="34" spans="2:17" x14ac:dyDescent="0.25">
      <c r="B34" s="114" t="s">
        <v>77</v>
      </c>
      <c r="C34" s="193">
        <v>0.68189999999999995</v>
      </c>
      <c r="D34" s="116"/>
      <c r="E34" s="193">
        <v>0</v>
      </c>
      <c r="F34" s="116">
        <f t="shared" si="3"/>
        <v>-1</v>
      </c>
      <c r="G34" s="193">
        <v>0.36180000000000001</v>
      </c>
      <c r="H34" s="116" t="str">
        <f t="shared" si="3"/>
        <v>-</v>
      </c>
      <c r="I34" s="193">
        <v>0.66879999999999995</v>
      </c>
      <c r="J34" s="116">
        <f t="shared" si="3"/>
        <v>0.84853510226644535</v>
      </c>
      <c r="K34" s="193">
        <v>0.74760000000000004</v>
      </c>
      <c r="L34" s="116">
        <f t="shared" si="4"/>
        <v>0.11782296650717727</v>
      </c>
      <c r="M34" s="193">
        <v>0.71609999999999996</v>
      </c>
      <c r="N34" s="116">
        <f t="shared" si="5"/>
        <v>-4.2134831460674316E-2</v>
      </c>
      <c r="O34" s="116">
        <f t="shared" si="6"/>
        <v>5.0153981522217395E-2</v>
      </c>
    </row>
    <row r="35" spans="2:17" x14ac:dyDescent="0.25">
      <c r="B35" s="114" t="s">
        <v>79</v>
      </c>
      <c r="C35" s="193">
        <v>0.64370000000000005</v>
      </c>
      <c r="D35" s="116"/>
      <c r="E35" s="193">
        <v>0</v>
      </c>
      <c r="F35" s="116">
        <f t="shared" si="3"/>
        <v>-1</v>
      </c>
      <c r="G35" s="193">
        <v>0.23989999999999997</v>
      </c>
      <c r="H35" s="116" t="str">
        <f t="shared" si="3"/>
        <v>-</v>
      </c>
      <c r="I35" s="193">
        <v>0.61009999999999998</v>
      </c>
      <c r="J35" s="116">
        <f t="shared" si="3"/>
        <v>1.5431429762401003</v>
      </c>
      <c r="K35" s="193">
        <v>0.68819999999999992</v>
      </c>
      <c r="L35" s="116">
        <f t="shared" si="4"/>
        <v>0.12801180134404189</v>
      </c>
      <c r="M35" s="193">
        <v>0.67500000000000004</v>
      </c>
      <c r="N35" s="116">
        <f t="shared" si="5"/>
        <v>-1.9180470793373816E-2</v>
      </c>
      <c r="O35" s="116">
        <f t="shared" si="6"/>
        <v>4.8625135932887975E-2</v>
      </c>
    </row>
    <row r="36" spans="2:17" x14ac:dyDescent="0.25">
      <c r="B36" s="114" t="s">
        <v>81</v>
      </c>
      <c r="C36" s="193">
        <v>0.74430000000000007</v>
      </c>
      <c r="D36" s="116"/>
      <c r="E36" s="193">
        <v>0</v>
      </c>
      <c r="F36" s="116">
        <f t="shared" si="3"/>
        <v>-1</v>
      </c>
      <c r="G36" s="193">
        <v>0.20010000000000003</v>
      </c>
      <c r="H36" s="116" t="str">
        <f t="shared" si="3"/>
        <v>-</v>
      </c>
      <c r="I36" s="193">
        <v>0.63009999999999999</v>
      </c>
      <c r="J36" s="116">
        <f t="shared" si="3"/>
        <v>2.148925537231384</v>
      </c>
      <c r="K36" s="193">
        <v>0.7591</v>
      </c>
      <c r="L36" s="116">
        <f t="shared" si="4"/>
        <v>0.20472940803047135</v>
      </c>
      <c r="M36" s="193">
        <v>0.74480000000000002</v>
      </c>
      <c r="N36" s="116">
        <f t="shared" si="5"/>
        <v>-1.8838097747332361E-2</v>
      </c>
      <c r="O36" s="116">
        <f t="shared" si="6"/>
        <v>6.7177213489166832E-4</v>
      </c>
    </row>
    <row r="37" spans="2:17" x14ac:dyDescent="0.25">
      <c r="B37" s="114" t="s">
        <v>83</v>
      </c>
      <c r="C37" s="193">
        <v>0.79430000000000012</v>
      </c>
      <c r="D37" s="116"/>
      <c r="E37" s="193">
        <v>0</v>
      </c>
      <c r="F37" s="116">
        <f t="shared" si="3"/>
        <v>-1</v>
      </c>
      <c r="G37" s="193">
        <v>0.2979</v>
      </c>
      <c r="H37" s="116" t="str">
        <f t="shared" si="3"/>
        <v>-</v>
      </c>
      <c r="I37" s="193">
        <v>0.73349999999999993</v>
      </c>
      <c r="J37" s="116">
        <f t="shared" si="3"/>
        <v>1.4622356495468276</v>
      </c>
      <c r="K37" s="193">
        <v>0.82590000000000008</v>
      </c>
      <c r="L37" s="116">
        <f t="shared" si="4"/>
        <v>0.12597137014314952</v>
      </c>
      <c r="M37" s="193">
        <v>0.78220000000000001</v>
      </c>
      <c r="N37" s="116">
        <f t="shared" si="5"/>
        <v>-5.2911974815353036E-2</v>
      </c>
      <c r="O37" s="116">
        <f t="shared" si="6"/>
        <v>-1.5233538965126692E-2</v>
      </c>
    </row>
    <row r="38" spans="2:17" x14ac:dyDescent="0.25">
      <c r="B38" s="114" t="s">
        <v>85</v>
      </c>
      <c r="C38" s="193">
        <v>0.76659999999999995</v>
      </c>
      <c r="D38" s="116"/>
      <c r="E38" s="193">
        <v>0.39679999999999999</v>
      </c>
      <c r="F38" s="116">
        <f t="shared" si="3"/>
        <v>-0.4823897730237412</v>
      </c>
      <c r="G38" s="193">
        <v>0.48670000000000002</v>
      </c>
      <c r="H38" s="116">
        <f t="shared" si="3"/>
        <v>0.2265625</v>
      </c>
      <c r="I38" s="193">
        <v>0.79159999999999997</v>
      </c>
      <c r="J38" s="116">
        <f t="shared" si="3"/>
        <v>0.62646394082597068</v>
      </c>
      <c r="K38" s="193">
        <v>0.92049999999999998</v>
      </c>
      <c r="L38" s="116">
        <f t="shared" si="4"/>
        <v>0.162834765032845</v>
      </c>
      <c r="M38" s="193"/>
      <c r="N38" s="116"/>
      <c r="O38" s="116"/>
    </row>
    <row r="39" spans="2:17" x14ac:dyDescent="0.25">
      <c r="B39" s="114" t="s">
        <v>87</v>
      </c>
      <c r="C39" s="193">
        <v>0.72840000000000005</v>
      </c>
      <c r="D39" s="116"/>
      <c r="E39" s="193">
        <v>0.24129999999999999</v>
      </c>
      <c r="F39" s="116">
        <f t="shared" si="3"/>
        <v>-0.66872597473915429</v>
      </c>
      <c r="G39" s="193">
        <v>0.43729999999999997</v>
      </c>
      <c r="H39" s="116">
        <f t="shared" si="3"/>
        <v>0.8122668876916701</v>
      </c>
      <c r="I39" s="193">
        <v>0.71860000000000002</v>
      </c>
      <c r="J39" s="116">
        <f t="shared" si="3"/>
        <v>0.64326549279670719</v>
      </c>
      <c r="K39" s="193">
        <v>0.77829999999999999</v>
      </c>
      <c r="L39" s="116">
        <f t="shared" si="4"/>
        <v>8.3078207625939315E-2</v>
      </c>
      <c r="M39" s="193"/>
      <c r="N39" s="116"/>
      <c r="O39" s="116"/>
    </row>
    <row r="40" spans="2:17" x14ac:dyDescent="0.25">
      <c r="B40" s="114" t="s">
        <v>89</v>
      </c>
      <c r="C40" s="193">
        <v>0.71479999999999999</v>
      </c>
      <c r="D40" s="116"/>
      <c r="E40" s="193">
        <v>0.1978</v>
      </c>
      <c r="F40" s="116">
        <f t="shared" si="3"/>
        <v>-0.72327923894795743</v>
      </c>
      <c r="G40" s="193">
        <v>0.65159999999999996</v>
      </c>
      <c r="H40" s="116">
        <f t="shared" si="3"/>
        <v>2.294236602628918</v>
      </c>
      <c r="I40" s="193">
        <v>0.73419999999999996</v>
      </c>
      <c r="J40" s="116">
        <f t="shared" si="3"/>
        <v>0.12676488643339479</v>
      </c>
      <c r="K40" s="193">
        <v>0.8165</v>
      </c>
      <c r="L40" s="116">
        <f t="shared" si="4"/>
        <v>0.11209479705802239</v>
      </c>
      <c r="M40" s="193"/>
      <c r="N40" s="116"/>
      <c r="O40" s="116"/>
    </row>
    <row r="41" spans="2:17" x14ac:dyDescent="0.25">
      <c r="B41" s="114" t="s">
        <v>91</v>
      </c>
      <c r="C41" s="193">
        <v>0.72719999999999996</v>
      </c>
      <c r="D41" s="116"/>
      <c r="E41" s="193">
        <v>0.20780000000000001</v>
      </c>
      <c r="F41" s="116">
        <f t="shared" si="3"/>
        <v>-0.71424642464246424</v>
      </c>
      <c r="G41" s="193">
        <v>0.66430000000000011</v>
      </c>
      <c r="H41" s="116">
        <f t="shared" si="3"/>
        <v>2.1968238691049091</v>
      </c>
      <c r="I41" s="193">
        <v>0.72659999999999991</v>
      </c>
      <c r="J41" s="116">
        <f t="shared" si="3"/>
        <v>9.3782929399367498E-2</v>
      </c>
      <c r="K41" s="193">
        <v>0.78749999999999998</v>
      </c>
      <c r="L41" s="116">
        <f t="shared" si="4"/>
        <v>8.3815028901734312E-2</v>
      </c>
      <c r="M41" s="193"/>
      <c r="N41" s="116"/>
      <c r="O41" s="116"/>
    </row>
    <row r="42" spans="2:17" x14ac:dyDescent="0.25">
      <c r="B42" s="114" t="s">
        <v>93</v>
      </c>
      <c r="C42" s="193">
        <v>0.72709999999999997</v>
      </c>
      <c r="D42" s="116"/>
      <c r="E42" s="193">
        <v>0.19519999999999998</v>
      </c>
      <c r="F42" s="116">
        <f t="shared" si="3"/>
        <v>-0.73153623985696603</v>
      </c>
      <c r="G42" s="193">
        <v>0.54210000000000003</v>
      </c>
      <c r="H42" s="116">
        <f t="shared" si="3"/>
        <v>1.7771516393442628</v>
      </c>
      <c r="I42" s="193">
        <v>0.71829999999999994</v>
      </c>
      <c r="J42" s="116">
        <f t="shared" si="3"/>
        <v>0.3250322818668141</v>
      </c>
      <c r="K42" s="193">
        <v>0.77560000000000007</v>
      </c>
      <c r="L42" s="116">
        <f t="shared" si="4"/>
        <v>7.9771683140749117E-2</v>
      </c>
      <c r="M42" s="193"/>
      <c r="N42" s="116"/>
      <c r="O42" s="116"/>
    </row>
    <row r="43" spans="2:17" ht="15.75" x14ac:dyDescent="0.25">
      <c r="B43" s="117" t="s">
        <v>30</v>
      </c>
      <c r="C43" s="195">
        <v>0.72226642087901427</v>
      </c>
      <c r="D43" s="119"/>
      <c r="E43" s="195">
        <v>0.44629999999999997</v>
      </c>
      <c r="F43" s="119">
        <v>-0.38208396915802489</v>
      </c>
      <c r="G43" s="195">
        <v>0.46630368359626001</v>
      </c>
      <c r="H43" s="119">
        <v>4.4821159749630413E-2</v>
      </c>
      <c r="I43" s="195">
        <v>0.67828567936803452</v>
      </c>
      <c r="J43" s="119">
        <v>0.45460073173111581</v>
      </c>
      <c r="K43" s="195">
        <v>0.78253357023995396</v>
      </c>
      <c r="L43" s="119">
        <v>0.15369319159008077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0.73290000000000011</v>
      </c>
      <c r="D53" s="116"/>
      <c r="E53" s="193">
        <v>0</v>
      </c>
      <c r="F53" s="116">
        <f t="shared" ref="F53:J65" si="7">IFERROR(E53/C53-1,"-")</f>
        <v>-1</v>
      </c>
      <c r="G53" s="193">
        <v>0</v>
      </c>
      <c r="H53" s="116" t="str">
        <f t="shared" si="7"/>
        <v>-</v>
      </c>
      <c r="I53" s="193">
        <v>0.50350000000000006</v>
      </c>
      <c r="J53" s="116" t="str">
        <f t="shared" si="7"/>
        <v>-</v>
      </c>
      <c r="K53" s="193">
        <v>0.77359999999999995</v>
      </c>
      <c r="L53" s="116">
        <f t="shared" ref="L53:L65" si="8">IFERROR(K53/I53-1,"-")</f>
        <v>0.53644488579940397</v>
      </c>
      <c r="M53" s="193">
        <v>0.8014</v>
      </c>
      <c r="N53" s="116">
        <f t="shared" ref="N53:N61" si="9">IFERROR(M53/K53-1,"-")</f>
        <v>3.5935884177869859E-2</v>
      </c>
      <c r="O53" s="116">
        <f>IFERROR(M53/C53-1,"-")</f>
        <v>9.3464319825351083E-2</v>
      </c>
    </row>
    <row r="54" spans="2:17" x14ac:dyDescent="0.25">
      <c r="B54" s="114" t="s">
        <v>73</v>
      </c>
      <c r="C54" s="193">
        <v>0.7198</v>
      </c>
      <c r="D54" s="116"/>
      <c r="E54" s="193">
        <v>0</v>
      </c>
      <c r="F54" s="116">
        <f t="shared" si="7"/>
        <v>-1</v>
      </c>
      <c r="G54" s="193">
        <v>0</v>
      </c>
      <c r="H54" s="116" t="str">
        <f t="shared" si="7"/>
        <v>-</v>
      </c>
      <c r="I54" s="193">
        <v>0.65469999999999995</v>
      </c>
      <c r="J54" s="116" t="str">
        <f t="shared" si="7"/>
        <v>-</v>
      </c>
      <c r="K54" s="193">
        <v>0.82489999999999997</v>
      </c>
      <c r="L54" s="116">
        <f t="shared" si="8"/>
        <v>0.2599663968229724</v>
      </c>
      <c r="M54" s="193">
        <v>0.83599999999999997</v>
      </c>
      <c r="N54" s="116">
        <f t="shared" si="9"/>
        <v>1.3456176506243089E-2</v>
      </c>
      <c r="O54" s="116">
        <f t="shared" ref="O54:O61" si="10">IFERROR(M54/C54-1,"-")</f>
        <v>0.16143373159210883</v>
      </c>
    </row>
    <row r="55" spans="2:17" x14ac:dyDescent="0.25">
      <c r="B55" s="114" t="s">
        <v>75</v>
      </c>
      <c r="C55" s="193">
        <v>0.71050000000000002</v>
      </c>
      <c r="D55" s="116"/>
      <c r="E55" s="193">
        <v>0</v>
      </c>
      <c r="F55" s="116">
        <f t="shared" si="7"/>
        <v>-1</v>
      </c>
      <c r="G55" s="193">
        <v>0</v>
      </c>
      <c r="H55" s="116" t="str">
        <f t="shared" si="7"/>
        <v>-</v>
      </c>
      <c r="I55" s="193">
        <v>0.74419999999999997</v>
      </c>
      <c r="J55" s="116" t="str">
        <f t="shared" si="7"/>
        <v>-</v>
      </c>
      <c r="K55" s="193">
        <v>0.7742</v>
      </c>
      <c r="L55" s="116">
        <f t="shared" si="8"/>
        <v>4.0311744154797102E-2</v>
      </c>
      <c r="M55" s="193">
        <v>0.80279999999999996</v>
      </c>
      <c r="N55" s="116">
        <f t="shared" si="9"/>
        <v>3.6941358822009773E-2</v>
      </c>
      <c r="O55" s="116">
        <f t="shared" si="10"/>
        <v>0.12990851513018997</v>
      </c>
    </row>
    <row r="56" spans="2:17" x14ac:dyDescent="0.25">
      <c r="B56" s="114" t="s">
        <v>77</v>
      </c>
      <c r="C56" s="193">
        <v>0.71689999999999998</v>
      </c>
      <c r="D56" s="116"/>
      <c r="E56" s="193">
        <v>0</v>
      </c>
      <c r="F56" s="116">
        <f t="shared" si="7"/>
        <v>-1</v>
      </c>
      <c r="G56" s="193">
        <v>0</v>
      </c>
      <c r="H56" s="116" t="str">
        <f t="shared" si="7"/>
        <v>-</v>
      </c>
      <c r="I56" s="193">
        <v>0.7228</v>
      </c>
      <c r="J56" s="116" t="str">
        <f t="shared" si="7"/>
        <v>-</v>
      </c>
      <c r="K56" s="193">
        <v>0.77370000000000005</v>
      </c>
      <c r="L56" s="116">
        <f t="shared" si="8"/>
        <v>7.0420586607637059E-2</v>
      </c>
      <c r="M56" s="193">
        <v>0.75859999999999994</v>
      </c>
      <c r="N56" s="116">
        <f t="shared" si="9"/>
        <v>-1.9516608504588473E-2</v>
      </c>
      <c r="O56" s="116">
        <f t="shared" si="10"/>
        <v>5.8167108383317068E-2</v>
      </c>
    </row>
    <row r="57" spans="2:17" x14ac:dyDescent="0.25">
      <c r="B57" s="114" t="s">
        <v>79</v>
      </c>
      <c r="C57" s="193">
        <v>0.67830000000000001</v>
      </c>
      <c r="D57" s="116"/>
      <c r="E57" s="193">
        <v>0</v>
      </c>
      <c r="F57" s="116">
        <f t="shared" si="7"/>
        <v>-1</v>
      </c>
      <c r="G57" s="193">
        <v>0</v>
      </c>
      <c r="H57" s="116" t="str">
        <f t="shared" si="7"/>
        <v>-</v>
      </c>
      <c r="I57" s="193">
        <v>0.67019999999999991</v>
      </c>
      <c r="J57" s="116" t="str">
        <f t="shared" si="7"/>
        <v>-</v>
      </c>
      <c r="K57" s="193">
        <v>0.7340000000000001</v>
      </c>
      <c r="L57" s="116">
        <f t="shared" si="8"/>
        <v>9.5195464040585209E-2</v>
      </c>
      <c r="M57" s="193">
        <v>0.73549999999999993</v>
      </c>
      <c r="N57" s="116">
        <f t="shared" si="9"/>
        <v>2.043596730245012E-3</v>
      </c>
      <c r="O57" s="116">
        <f t="shared" si="10"/>
        <v>8.4328468229396991E-2</v>
      </c>
    </row>
    <row r="58" spans="2:17" x14ac:dyDescent="0.25">
      <c r="B58" s="114" t="s">
        <v>81</v>
      </c>
      <c r="C58" s="193">
        <v>0.76419999999999999</v>
      </c>
      <c r="D58" s="116"/>
      <c r="E58" s="193">
        <v>0</v>
      </c>
      <c r="F58" s="116">
        <f t="shared" si="7"/>
        <v>-1</v>
      </c>
      <c r="G58" s="193">
        <v>0</v>
      </c>
      <c r="H58" s="116" t="str">
        <f t="shared" si="7"/>
        <v>-</v>
      </c>
      <c r="I58" s="193">
        <v>0.68610000000000004</v>
      </c>
      <c r="J58" s="116" t="str">
        <f t="shared" si="7"/>
        <v>-</v>
      </c>
      <c r="K58" s="193">
        <v>0.78079999999999994</v>
      </c>
      <c r="L58" s="116">
        <f t="shared" si="8"/>
        <v>0.13802652674537219</v>
      </c>
      <c r="M58" s="193">
        <v>0.78249999999999997</v>
      </c>
      <c r="N58" s="116">
        <f t="shared" si="9"/>
        <v>2.1772540983606703E-3</v>
      </c>
      <c r="O58" s="116">
        <f t="shared" si="10"/>
        <v>2.3946610834860049E-2</v>
      </c>
    </row>
    <row r="59" spans="2:17" x14ac:dyDescent="0.25">
      <c r="B59" s="114" t="s">
        <v>83</v>
      </c>
      <c r="C59" s="193">
        <v>0.81930000000000003</v>
      </c>
      <c r="D59" s="116"/>
      <c r="E59" s="193">
        <v>0</v>
      </c>
      <c r="F59" s="116">
        <f t="shared" si="7"/>
        <v>-1</v>
      </c>
      <c r="G59" s="193">
        <v>0</v>
      </c>
      <c r="H59" s="116" t="str">
        <f t="shared" si="7"/>
        <v>-</v>
      </c>
      <c r="I59" s="193">
        <v>0.79299999999999993</v>
      </c>
      <c r="J59" s="116" t="str">
        <f t="shared" si="7"/>
        <v>-</v>
      </c>
      <c r="K59" s="193">
        <v>0.85099999999999998</v>
      </c>
      <c r="L59" s="116">
        <f t="shared" si="8"/>
        <v>7.3139974779319106E-2</v>
      </c>
      <c r="M59" s="193">
        <v>0.80819999999999992</v>
      </c>
      <c r="N59" s="116">
        <f t="shared" si="9"/>
        <v>-5.0293772032902528E-2</v>
      </c>
      <c r="O59" s="116">
        <f t="shared" si="10"/>
        <v>-1.3548150860490771E-2</v>
      </c>
    </row>
    <row r="60" spans="2:17" x14ac:dyDescent="0.25">
      <c r="B60" s="114" t="s">
        <v>85</v>
      </c>
      <c r="C60" s="193">
        <v>0.82900000000000007</v>
      </c>
      <c r="D60" s="116"/>
      <c r="E60" s="193">
        <v>0</v>
      </c>
      <c r="F60" s="116">
        <f t="shared" si="7"/>
        <v>-1</v>
      </c>
      <c r="G60" s="193">
        <v>0</v>
      </c>
      <c r="H60" s="116" t="str">
        <f t="shared" si="7"/>
        <v>-</v>
      </c>
      <c r="I60" s="193">
        <v>0.85159999999999991</v>
      </c>
      <c r="J60" s="116" t="str">
        <f t="shared" si="7"/>
        <v>-</v>
      </c>
      <c r="K60" s="193">
        <v>0.88569999999999993</v>
      </c>
      <c r="L60" s="116">
        <f t="shared" si="8"/>
        <v>4.0042273367778325E-2</v>
      </c>
      <c r="M60" s="193"/>
      <c r="N60" s="116"/>
      <c r="O60" s="116"/>
    </row>
    <row r="61" spans="2:17" x14ac:dyDescent="0.25">
      <c r="B61" s="114" t="s">
        <v>87</v>
      </c>
      <c r="C61" s="193">
        <v>0.7903</v>
      </c>
      <c r="D61" s="116"/>
      <c r="E61" s="193">
        <v>0</v>
      </c>
      <c r="F61" s="116">
        <f t="shared" si="7"/>
        <v>-1</v>
      </c>
      <c r="G61" s="193">
        <v>0</v>
      </c>
      <c r="H61" s="116" t="str">
        <f t="shared" si="7"/>
        <v>-</v>
      </c>
      <c r="I61" s="193">
        <v>0.78400000000000003</v>
      </c>
      <c r="J61" s="116" t="str">
        <f t="shared" si="7"/>
        <v>-</v>
      </c>
      <c r="K61" s="193">
        <v>0.79090000000000005</v>
      </c>
      <c r="L61" s="116">
        <f t="shared" si="8"/>
        <v>8.8010204081632182E-3</v>
      </c>
      <c r="M61" s="193"/>
      <c r="N61" s="116"/>
      <c r="O61" s="116"/>
    </row>
    <row r="62" spans="2:17" x14ac:dyDescent="0.25">
      <c r="B62" s="114" t="s">
        <v>89</v>
      </c>
      <c r="C62" s="193">
        <v>0.78520000000000001</v>
      </c>
      <c r="D62" s="116"/>
      <c r="E62" s="193">
        <v>0</v>
      </c>
      <c r="F62" s="116">
        <f t="shared" si="7"/>
        <v>-1</v>
      </c>
      <c r="G62" s="193">
        <v>0</v>
      </c>
      <c r="H62" s="116" t="str">
        <f t="shared" si="7"/>
        <v>-</v>
      </c>
      <c r="I62" s="193">
        <v>0.80959999999999999</v>
      </c>
      <c r="J62" s="116" t="str">
        <f t="shared" si="7"/>
        <v>-</v>
      </c>
      <c r="K62" s="193">
        <v>0.83700000000000008</v>
      </c>
      <c r="L62" s="116">
        <f t="shared" si="8"/>
        <v>3.3843873517786616E-2</v>
      </c>
      <c r="M62" s="193"/>
      <c r="N62" s="116"/>
      <c r="O62" s="116"/>
    </row>
    <row r="63" spans="2:17" x14ac:dyDescent="0.25">
      <c r="B63" s="114" t="s">
        <v>91</v>
      </c>
      <c r="C63" s="193">
        <v>0.76390000000000002</v>
      </c>
      <c r="D63" s="116"/>
      <c r="E63" s="193">
        <v>0</v>
      </c>
      <c r="F63" s="116">
        <f t="shared" si="7"/>
        <v>-1</v>
      </c>
      <c r="G63" s="193">
        <v>0</v>
      </c>
      <c r="H63" s="116" t="str">
        <f t="shared" si="7"/>
        <v>-</v>
      </c>
      <c r="I63" s="193">
        <v>0.79900000000000004</v>
      </c>
      <c r="J63" s="116" t="str">
        <f t="shared" si="7"/>
        <v>-</v>
      </c>
      <c r="K63" s="193">
        <v>0.79700000000000004</v>
      </c>
      <c r="L63" s="116">
        <f t="shared" si="8"/>
        <v>-2.5031289111389077E-3</v>
      </c>
      <c r="M63" s="193"/>
      <c r="N63" s="116"/>
      <c r="O63" s="116"/>
    </row>
    <row r="64" spans="2:17" x14ac:dyDescent="0.25">
      <c r="B64" s="114" t="s">
        <v>93</v>
      </c>
      <c r="C64" s="193">
        <v>0.75840000000000007</v>
      </c>
      <c r="D64" s="116"/>
      <c r="E64" s="193">
        <v>0</v>
      </c>
      <c r="F64" s="116">
        <f t="shared" si="7"/>
        <v>-1</v>
      </c>
      <c r="G64" s="193">
        <v>0</v>
      </c>
      <c r="H64" s="116" t="str">
        <f t="shared" si="7"/>
        <v>-</v>
      </c>
      <c r="I64" s="193">
        <v>0.78290000000000004</v>
      </c>
      <c r="J64" s="116" t="str">
        <f t="shared" si="7"/>
        <v>-</v>
      </c>
      <c r="K64" s="193">
        <v>0.77450000000000008</v>
      </c>
      <c r="L64" s="116">
        <f t="shared" si="8"/>
        <v>-1.072933963469147E-2</v>
      </c>
      <c r="M64" s="193"/>
      <c r="N64" s="116"/>
      <c r="O64" s="116"/>
    </row>
    <row r="65" spans="2:17" ht="15.75" x14ac:dyDescent="0.25">
      <c r="B65" s="117" t="s">
        <v>30</v>
      </c>
      <c r="C65" s="195">
        <v>0.75608425132318868</v>
      </c>
      <c r="D65" s="119"/>
      <c r="E65" s="195">
        <v>0.47910000000000003</v>
      </c>
      <c r="F65" s="119">
        <v>-0.36634045853812069</v>
      </c>
      <c r="G65" s="195">
        <v>0.52950161877207813</v>
      </c>
      <c r="H65" s="119">
        <v>0.10520062361110027</v>
      </c>
      <c r="I65" s="195">
        <v>0.73516921989137307</v>
      </c>
      <c r="J65" s="119">
        <v>0.38841732268211193</v>
      </c>
      <c r="K65" s="195">
        <v>0.79979831270382273</v>
      </c>
      <c r="L65" s="119">
        <v>8.7910498785571001E-2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0.66900000000000004</v>
      </c>
      <c r="D75" s="116"/>
      <c r="E75" s="193">
        <v>0</v>
      </c>
      <c r="F75" s="116">
        <f t="shared" ref="F75:J87" si="11">IFERROR(E75/C75-1,"-")</f>
        <v>-1</v>
      </c>
      <c r="G75" s="193">
        <v>0</v>
      </c>
      <c r="H75" s="116" t="str">
        <f t="shared" si="11"/>
        <v>-</v>
      </c>
      <c r="I75" s="193">
        <v>0.4214</v>
      </c>
      <c r="J75" s="116" t="str">
        <f t="shared" si="11"/>
        <v>-</v>
      </c>
      <c r="K75" s="193">
        <v>0.61450000000000005</v>
      </c>
      <c r="L75" s="116">
        <f t="shared" ref="L75:L87" si="12">IFERROR(K75/I75-1,"-")</f>
        <v>0.45823445657332718</v>
      </c>
      <c r="M75" s="193">
        <v>0.48880000000000001</v>
      </c>
      <c r="N75" s="116">
        <f t="shared" ref="N75:N83" si="13">IFERROR(M75/K75-1,"-")</f>
        <v>-0.20455655004068352</v>
      </c>
      <c r="O75" s="116">
        <f>IFERROR(M75/C75-1,"-")</f>
        <v>-0.26935724962630792</v>
      </c>
    </row>
    <row r="76" spans="2:17" x14ac:dyDescent="0.25">
      <c r="B76" s="114" t="s">
        <v>73</v>
      </c>
      <c r="C76" s="193">
        <v>0.72310000000000008</v>
      </c>
      <c r="D76" s="116"/>
      <c r="E76" s="193">
        <v>0</v>
      </c>
      <c r="F76" s="116">
        <f t="shared" si="11"/>
        <v>-1</v>
      </c>
      <c r="G76" s="193">
        <v>0</v>
      </c>
      <c r="H76" s="116" t="str">
        <f t="shared" si="11"/>
        <v>-</v>
      </c>
      <c r="I76" s="193">
        <v>0.50490000000000002</v>
      </c>
      <c r="J76" s="116" t="str">
        <f t="shared" si="11"/>
        <v>-</v>
      </c>
      <c r="K76" s="193">
        <v>0.73510000000000009</v>
      </c>
      <c r="L76" s="116">
        <f t="shared" si="12"/>
        <v>0.45593186769657379</v>
      </c>
      <c r="M76" s="193">
        <v>0.68310000000000004</v>
      </c>
      <c r="N76" s="116">
        <f t="shared" si="13"/>
        <v>-7.0738675010202701E-2</v>
      </c>
      <c r="O76" s="116">
        <f t="shared" ref="O76:O83" si="14">IFERROR(M76/C76-1,"-")</f>
        <v>-5.5317383487761052E-2</v>
      </c>
    </row>
    <row r="77" spans="2:17" x14ac:dyDescent="0.25">
      <c r="B77" s="114" t="s">
        <v>75</v>
      </c>
      <c r="C77" s="193">
        <v>0.68169999999999997</v>
      </c>
      <c r="D77" s="116"/>
      <c r="E77" s="193">
        <v>0</v>
      </c>
      <c r="F77" s="116">
        <f t="shared" si="11"/>
        <v>-1</v>
      </c>
      <c r="G77" s="193">
        <v>0</v>
      </c>
      <c r="H77" s="116" t="str">
        <f t="shared" si="11"/>
        <v>-</v>
      </c>
      <c r="I77" s="193">
        <v>0.54780000000000006</v>
      </c>
      <c r="J77" s="116" t="str">
        <f t="shared" si="11"/>
        <v>-</v>
      </c>
      <c r="K77" s="193">
        <v>0.74170000000000003</v>
      </c>
      <c r="L77" s="116">
        <f t="shared" si="12"/>
        <v>0.35396129974443213</v>
      </c>
      <c r="M77" s="193">
        <v>0.67459999999999998</v>
      </c>
      <c r="N77" s="116">
        <f t="shared" si="13"/>
        <v>-9.0467844141836395E-2</v>
      </c>
      <c r="O77" s="116">
        <f t="shared" si="14"/>
        <v>-1.0415138624028208E-2</v>
      </c>
    </row>
    <row r="78" spans="2:17" x14ac:dyDescent="0.25">
      <c r="B78" s="114" t="s">
        <v>77</v>
      </c>
      <c r="C78" s="193">
        <v>0.59</v>
      </c>
      <c r="D78" s="116"/>
      <c r="E78" s="193">
        <v>0</v>
      </c>
      <c r="F78" s="116">
        <f t="shared" si="11"/>
        <v>-1</v>
      </c>
      <c r="G78" s="193">
        <v>0</v>
      </c>
      <c r="H78" s="116" t="str">
        <f t="shared" si="11"/>
        <v>-</v>
      </c>
      <c r="I78" s="193">
        <v>0.53639999999999999</v>
      </c>
      <c r="J78" s="116" t="str">
        <f t="shared" si="11"/>
        <v>-</v>
      </c>
      <c r="K78" s="193">
        <v>0.68030000000000002</v>
      </c>
      <c r="L78" s="116">
        <f t="shared" si="12"/>
        <v>0.26826994780014912</v>
      </c>
      <c r="M78" s="193">
        <v>0.60350000000000004</v>
      </c>
      <c r="N78" s="116">
        <f t="shared" si="13"/>
        <v>-0.11289137145377037</v>
      </c>
      <c r="O78" s="116">
        <f t="shared" si="14"/>
        <v>2.2881355932203418E-2</v>
      </c>
    </row>
    <row r="79" spans="2:17" x14ac:dyDescent="0.25">
      <c r="B79" s="114" t="s">
        <v>79</v>
      </c>
      <c r="C79" s="193">
        <v>0.55130000000000001</v>
      </c>
      <c r="D79" s="116"/>
      <c r="E79" s="193">
        <v>0</v>
      </c>
      <c r="F79" s="116">
        <f t="shared" si="11"/>
        <v>-1</v>
      </c>
      <c r="G79" s="193">
        <v>0</v>
      </c>
      <c r="H79" s="116" t="str">
        <f t="shared" si="11"/>
        <v>-</v>
      </c>
      <c r="I79" s="193">
        <v>0.43930000000000002</v>
      </c>
      <c r="J79" s="116" t="str">
        <f t="shared" si="11"/>
        <v>-</v>
      </c>
      <c r="K79" s="193">
        <v>0.54620000000000002</v>
      </c>
      <c r="L79" s="116">
        <f t="shared" si="12"/>
        <v>0.24334167994536759</v>
      </c>
      <c r="M79" s="193">
        <v>0.51469999999999994</v>
      </c>
      <c r="N79" s="116">
        <f t="shared" si="13"/>
        <v>-5.7671182716953595E-2</v>
      </c>
      <c r="O79" s="116">
        <f t="shared" si="14"/>
        <v>-6.6388536187194092E-2</v>
      </c>
    </row>
    <row r="80" spans="2:17" x14ac:dyDescent="0.25">
      <c r="B80" s="114" t="s">
        <v>81</v>
      </c>
      <c r="C80" s="193">
        <v>0.69110000000000005</v>
      </c>
      <c r="D80" s="116"/>
      <c r="E80" s="193">
        <v>0</v>
      </c>
      <c r="F80" s="116">
        <f t="shared" si="11"/>
        <v>-1</v>
      </c>
      <c r="G80" s="193">
        <v>0</v>
      </c>
      <c r="H80" s="116" t="str">
        <f t="shared" si="11"/>
        <v>-</v>
      </c>
      <c r="I80" s="193">
        <v>0.48880000000000001</v>
      </c>
      <c r="J80" s="116" t="str">
        <f t="shared" si="11"/>
        <v>-</v>
      </c>
      <c r="K80" s="193">
        <v>0.69129999999999991</v>
      </c>
      <c r="L80" s="116">
        <f t="shared" si="12"/>
        <v>0.41427986906710279</v>
      </c>
      <c r="M80" s="193">
        <v>0.64480000000000004</v>
      </c>
      <c r="N80" s="116">
        <f t="shared" si="13"/>
        <v>-6.7264573991031251E-2</v>
      </c>
      <c r="O80" s="116">
        <f t="shared" si="14"/>
        <v>-6.6994646216177123E-2</v>
      </c>
    </row>
    <row r="81" spans="2:17" x14ac:dyDescent="0.25">
      <c r="B81" s="114" t="s">
        <v>83</v>
      </c>
      <c r="C81" s="193">
        <v>0.72760000000000002</v>
      </c>
      <c r="D81" s="116"/>
      <c r="E81" s="193">
        <v>0</v>
      </c>
      <c r="F81" s="116">
        <f t="shared" si="11"/>
        <v>-1</v>
      </c>
      <c r="G81" s="193">
        <v>0</v>
      </c>
      <c r="H81" s="116" t="str">
        <f t="shared" si="11"/>
        <v>-</v>
      </c>
      <c r="I81" s="193">
        <v>0.58310000000000006</v>
      </c>
      <c r="J81" s="116" t="str">
        <f t="shared" si="11"/>
        <v>-</v>
      </c>
      <c r="K81" s="193">
        <v>0.74739999999999995</v>
      </c>
      <c r="L81" s="116">
        <f t="shared" si="12"/>
        <v>0.28176985079746153</v>
      </c>
      <c r="M81" s="193">
        <v>0.70840000000000003</v>
      </c>
      <c r="N81" s="116">
        <f t="shared" si="13"/>
        <v>-5.2180893765052083E-2</v>
      </c>
      <c r="O81" s="116">
        <f t="shared" si="14"/>
        <v>-2.6388125343595359E-2</v>
      </c>
    </row>
    <row r="82" spans="2:17" x14ac:dyDescent="0.25">
      <c r="B82" s="114" t="s">
        <v>85</v>
      </c>
      <c r="C82" s="193">
        <v>0.60270000000000001</v>
      </c>
      <c r="D82" s="116"/>
      <c r="E82" s="193">
        <v>0</v>
      </c>
      <c r="F82" s="116">
        <f t="shared" si="11"/>
        <v>-1</v>
      </c>
      <c r="G82" s="193">
        <v>0</v>
      </c>
      <c r="H82" s="116" t="str">
        <f t="shared" si="11"/>
        <v>-</v>
      </c>
      <c r="I82" s="193">
        <v>0.64</v>
      </c>
      <c r="J82" s="116" t="str">
        <f t="shared" si="11"/>
        <v>-</v>
      </c>
      <c r="K82" s="193">
        <v>1.0290999999999999</v>
      </c>
      <c r="L82" s="116">
        <f t="shared" si="12"/>
        <v>0.60796874999999972</v>
      </c>
      <c r="M82" s="193"/>
      <c r="N82" s="116"/>
      <c r="O82" s="116"/>
    </row>
    <row r="83" spans="2:17" x14ac:dyDescent="0.25">
      <c r="B83" s="114" t="s">
        <v>87</v>
      </c>
      <c r="C83" s="193">
        <v>0.56590000000000007</v>
      </c>
      <c r="D83" s="116"/>
      <c r="E83" s="193">
        <v>0</v>
      </c>
      <c r="F83" s="116">
        <f t="shared" si="11"/>
        <v>-1</v>
      </c>
      <c r="G83" s="193">
        <v>0</v>
      </c>
      <c r="H83" s="116" t="str">
        <f t="shared" si="11"/>
        <v>-</v>
      </c>
      <c r="I83" s="193">
        <v>0.5534</v>
      </c>
      <c r="J83" s="116" t="str">
        <f t="shared" si="11"/>
        <v>-</v>
      </c>
      <c r="K83" s="193">
        <v>0.73609999999999998</v>
      </c>
      <c r="L83" s="116">
        <f t="shared" si="12"/>
        <v>0.33014094687387052</v>
      </c>
      <c r="M83" s="193"/>
      <c r="N83" s="116"/>
      <c r="O83" s="116"/>
    </row>
    <row r="84" spans="2:17" x14ac:dyDescent="0.25">
      <c r="B84" s="114" t="s">
        <v>89</v>
      </c>
      <c r="C84" s="193">
        <v>0.54289999999999994</v>
      </c>
      <c r="D84" s="116"/>
      <c r="E84" s="193">
        <v>0</v>
      </c>
      <c r="F84" s="116">
        <f t="shared" si="11"/>
        <v>-1</v>
      </c>
      <c r="G84" s="193">
        <v>0</v>
      </c>
      <c r="H84" s="116" t="str">
        <f t="shared" si="11"/>
        <v>-</v>
      </c>
      <c r="I84" s="193">
        <v>0.54390000000000005</v>
      </c>
      <c r="J84" s="116" t="str">
        <f t="shared" si="11"/>
        <v>-</v>
      </c>
      <c r="K84" s="193">
        <v>0.75290000000000001</v>
      </c>
      <c r="L84" s="116">
        <f t="shared" si="12"/>
        <v>0.38426181283324135</v>
      </c>
      <c r="M84" s="193"/>
      <c r="N84" s="116"/>
      <c r="O84" s="116"/>
    </row>
    <row r="85" spans="2:17" x14ac:dyDescent="0.25">
      <c r="B85" s="114" t="s">
        <v>91</v>
      </c>
      <c r="C85" s="193">
        <v>0.63749999999999996</v>
      </c>
      <c r="D85" s="116"/>
      <c r="E85" s="193">
        <v>0</v>
      </c>
      <c r="F85" s="116">
        <f t="shared" si="11"/>
        <v>-1</v>
      </c>
      <c r="G85" s="193">
        <v>0</v>
      </c>
      <c r="H85" s="116" t="str">
        <f t="shared" si="11"/>
        <v>-</v>
      </c>
      <c r="I85" s="193">
        <v>0.54380000000000006</v>
      </c>
      <c r="J85" s="116" t="str">
        <f t="shared" si="11"/>
        <v>-</v>
      </c>
      <c r="K85" s="193">
        <v>0.76319999999999988</v>
      </c>
      <c r="L85" s="116">
        <f t="shared" si="12"/>
        <v>0.40345715336520738</v>
      </c>
      <c r="M85" s="193"/>
      <c r="N85" s="116"/>
      <c r="O85" s="116"/>
    </row>
    <row r="86" spans="2:17" x14ac:dyDescent="0.25">
      <c r="B86" s="114" t="s">
        <v>93</v>
      </c>
      <c r="C86" s="193">
        <v>0.65069999999999995</v>
      </c>
      <c r="D86" s="116"/>
      <c r="E86" s="193">
        <v>0</v>
      </c>
      <c r="F86" s="116">
        <f t="shared" si="11"/>
        <v>-1</v>
      </c>
      <c r="G86" s="193">
        <v>0</v>
      </c>
      <c r="H86" s="116" t="str">
        <f t="shared" si="11"/>
        <v>-</v>
      </c>
      <c r="I86" s="193">
        <v>0.55500000000000005</v>
      </c>
      <c r="J86" s="116" t="str">
        <f t="shared" si="11"/>
        <v>-</v>
      </c>
      <c r="K86" s="193">
        <v>0.77870000000000006</v>
      </c>
      <c r="L86" s="116">
        <f t="shared" si="12"/>
        <v>0.40306306306306294</v>
      </c>
      <c r="M86" s="193"/>
      <c r="N86" s="116"/>
      <c r="O86" s="116"/>
    </row>
    <row r="87" spans="2:17" ht="15.75" x14ac:dyDescent="0.25">
      <c r="B87" s="117" t="s">
        <v>30</v>
      </c>
      <c r="C87" s="195">
        <v>0.63500000000000001</v>
      </c>
      <c r="D87" s="119"/>
      <c r="E87" s="195">
        <v>0.37490000000000001</v>
      </c>
      <c r="F87" s="119">
        <v>-0.40960629921259839</v>
      </c>
      <c r="G87" s="195">
        <v>0.31059999999999999</v>
      </c>
      <c r="H87" s="119">
        <v>-0.17151240330754869</v>
      </c>
      <c r="I87" s="195">
        <v>0.53259999999999996</v>
      </c>
      <c r="J87" s="119">
        <v>0.71474565357372821</v>
      </c>
      <c r="K87" s="195">
        <v>0.73240000000000005</v>
      </c>
      <c r="L87" s="119">
        <v>0.37514081862561044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0.6462</v>
      </c>
      <c r="D97" s="116"/>
      <c r="E97" s="193">
        <v>0.63659999999999994</v>
      </c>
      <c r="F97" s="116">
        <f t="shared" ref="F97:J109" si="15">IFERROR(E97/C97-1,"-")</f>
        <v>-1.4856081708449431E-2</v>
      </c>
      <c r="G97" s="193">
        <v>0.10619999999999999</v>
      </c>
      <c r="H97" s="116">
        <f t="shared" si="15"/>
        <v>-0.83317624882186614</v>
      </c>
      <c r="I97" s="193">
        <v>0.5212</v>
      </c>
      <c r="J97" s="116">
        <f t="shared" si="15"/>
        <v>3.9077212806026367</v>
      </c>
      <c r="K97" s="193">
        <v>0.59630000000000005</v>
      </c>
      <c r="L97" s="116">
        <f t="shared" ref="L97:L109" si="16">IFERROR(K97/I97-1,"-")</f>
        <v>0.14409056024558731</v>
      </c>
      <c r="M97" s="193">
        <v>0.69739999999999991</v>
      </c>
      <c r="N97" s="116">
        <f t="shared" ref="N97:N105" si="17">IFERROR(M97/K97-1,"-")</f>
        <v>0.16954553077310064</v>
      </c>
      <c r="O97" s="116">
        <f>IFERROR(M97/C97-1,"-")</f>
        <v>7.923243577839667E-2</v>
      </c>
    </row>
    <row r="98" spans="2:15" x14ac:dyDescent="0.25">
      <c r="B98" s="114" t="s">
        <v>73</v>
      </c>
      <c r="C98" s="193">
        <v>0.66299999999999992</v>
      </c>
      <c r="D98" s="116"/>
      <c r="E98" s="193">
        <v>0.63249999999999995</v>
      </c>
      <c r="F98" s="116">
        <f t="shared" si="15"/>
        <v>-4.6003016591251833E-2</v>
      </c>
      <c r="G98" s="193">
        <v>0.12269999999999999</v>
      </c>
      <c r="H98" s="116">
        <f t="shared" si="15"/>
        <v>-0.80600790513833998</v>
      </c>
      <c r="I98" s="193">
        <v>0.61130000000000007</v>
      </c>
      <c r="J98" s="116">
        <f t="shared" si="15"/>
        <v>3.9820700896495529</v>
      </c>
      <c r="K98" s="193">
        <v>0.67659999999999998</v>
      </c>
      <c r="L98" s="116">
        <f t="shared" si="16"/>
        <v>0.10682152789137889</v>
      </c>
      <c r="M98" s="193">
        <v>0.74950000000000006</v>
      </c>
      <c r="N98" s="116">
        <f t="shared" si="17"/>
        <v>0.10774460537984054</v>
      </c>
      <c r="O98" s="116">
        <f t="shared" ref="O98:O105" si="18">IFERROR(M98/C98-1,"-")</f>
        <v>0.13046757164404243</v>
      </c>
    </row>
    <row r="99" spans="2:15" x14ac:dyDescent="0.25">
      <c r="B99" s="114" t="s">
        <v>75</v>
      </c>
      <c r="C99" s="193">
        <v>0.63969999999999994</v>
      </c>
      <c r="D99" s="116"/>
      <c r="E99" s="193">
        <v>0.26729999999999998</v>
      </c>
      <c r="F99" s="116">
        <f t="shared" si="15"/>
        <v>-0.58214788181960286</v>
      </c>
      <c r="G99" s="193">
        <v>0.14429999999999998</v>
      </c>
      <c r="H99" s="116">
        <f t="shared" si="15"/>
        <v>-0.46015712682379351</v>
      </c>
      <c r="I99" s="193">
        <v>0.61539999999999995</v>
      </c>
      <c r="J99" s="116">
        <f t="shared" si="15"/>
        <v>3.2647262647262645</v>
      </c>
      <c r="K99" s="193">
        <v>0.64549999999999996</v>
      </c>
      <c r="L99" s="116">
        <f t="shared" si="16"/>
        <v>4.8911277218069538E-2</v>
      </c>
      <c r="M99" s="193">
        <v>0.70950000000000002</v>
      </c>
      <c r="N99" s="116">
        <f t="shared" si="17"/>
        <v>9.9147947327653085E-2</v>
      </c>
      <c r="O99" s="116">
        <f t="shared" si="18"/>
        <v>0.10911364702204174</v>
      </c>
    </row>
    <row r="100" spans="2:15" x14ac:dyDescent="0.25">
      <c r="B100" s="114" t="s">
        <v>77</v>
      </c>
      <c r="C100" s="193">
        <v>0.55430000000000001</v>
      </c>
      <c r="D100" s="116"/>
      <c r="E100" s="193">
        <v>0</v>
      </c>
      <c r="F100" s="116">
        <f t="shared" si="15"/>
        <v>-1</v>
      </c>
      <c r="G100" s="193">
        <v>0.14429999999999998</v>
      </c>
      <c r="H100" s="116" t="str">
        <f t="shared" si="15"/>
        <v>-</v>
      </c>
      <c r="I100" s="193">
        <v>0.59089999999999998</v>
      </c>
      <c r="J100" s="116">
        <f t="shared" si="15"/>
        <v>3.0949410949410954</v>
      </c>
      <c r="K100" s="193">
        <v>0.57799999999999996</v>
      </c>
      <c r="L100" s="116">
        <f t="shared" si="16"/>
        <v>-2.1831105093924608E-2</v>
      </c>
      <c r="M100" s="193">
        <v>0.6765000000000001</v>
      </c>
      <c r="N100" s="116">
        <f t="shared" si="17"/>
        <v>0.17041522491349514</v>
      </c>
      <c r="O100" s="116">
        <f t="shared" si="18"/>
        <v>0.22045823561248445</v>
      </c>
    </row>
    <row r="101" spans="2:15" x14ac:dyDescent="0.25">
      <c r="B101" s="114" t="s">
        <v>79</v>
      </c>
      <c r="C101" s="193">
        <v>0.55479999999999996</v>
      </c>
      <c r="D101" s="116"/>
      <c r="E101" s="193">
        <v>0</v>
      </c>
      <c r="F101" s="116">
        <f t="shared" si="15"/>
        <v>-1</v>
      </c>
      <c r="G101" s="193">
        <v>0.13689999999999999</v>
      </c>
      <c r="H101" s="116" t="str">
        <f t="shared" si="15"/>
        <v>-</v>
      </c>
      <c r="I101" s="193">
        <v>0.50259999999999994</v>
      </c>
      <c r="J101" s="116">
        <f t="shared" si="15"/>
        <v>2.6712929145361577</v>
      </c>
      <c r="K101" s="193">
        <v>0.47</v>
      </c>
      <c r="L101" s="116">
        <f t="shared" si="16"/>
        <v>-6.4862713887783419E-2</v>
      </c>
      <c r="M101" s="193">
        <v>0.63129999999999997</v>
      </c>
      <c r="N101" s="116">
        <f t="shared" si="17"/>
        <v>0.34319148936170207</v>
      </c>
      <c r="O101" s="116">
        <f t="shared" si="18"/>
        <v>0.1378875270367701</v>
      </c>
    </row>
    <row r="102" spans="2:15" x14ac:dyDescent="0.25">
      <c r="B102" s="114" t="s">
        <v>81</v>
      </c>
      <c r="C102" s="193">
        <v>0.60570000000000002</v>
      </c>
      <c r="D102" s="116"/>
      <c r="E102" s="193">
        <v>0</v>
      </c>
      <c r="F102" s="116">
        <f t="shared" si="15"/>
        <v>-1</v>
      </c>
      <c r="G102" s="193">
        <v>0.17980000000000002</v>
      </c>
      <c r="H102" s="116" t="str">
        <f t="shared" si="15"/>
        <v>-</v>
      </c>
      <c r="I102" s="193">
        <v>0.50560000000000005</v>
      </c>
      <c r="J102" s="116">
        <f t="shared" si="15"/>
        <v>1.8120133481646272</v>
      </c>
      <c r="K102" s="193">
        <v>0.59350000000000003</v>
      </c>
      <c r="L102" s="116">
        <f t="shared" si="16"/>
        <v>0.17385284810126578</v>
      </c>
      <c r="M102" s="193">
        <v>0.66439999999999999</v>
      </c>
      <c r="N102" s="116">
        <f t="shared" si="17"/>
        <v>0.11946082561078342</v>
      </c>
      <c r="O102" s="116">
        <f t="shared" si="18"/>
        <v>9.6912663034505409E-2</v>
      </c>
    </row>
    <row r="103" spans="2:15" x14ac:dyDescent="0.25">
      <c r="B103" s="114" t="s">
        <v>83</v>
      </c>
      <c r="C103" s="193">
        <v>0.6653</v>
      </c>
      <c r="D103" s="116"/>
      <c r="E103" s="193">
        <v>0</v>
      </c>
      <c r="F103" s="116">
        <f t="shared" si="15"/>
        <v>-1</v>
      </c>
      <c r="G103" s="193">
        <v>0.3226</v>
      </c>
      <c r="H103" s="116" t="str">
        <f t="shared" si="15"/>
        <v>-</v>
      </c>
      <c r="I103" s="193">
        <v>0.67879999999999996</v>
      </c>
      <c r="J103" s="116">
        <f t="shared" si="15"/>
        <v>1.1041537507749535</v>
      </c>
      <c r="K103" s="193">
        <v>0.67799999999999994</v>
      </c>
      <c r="L103" s="116">
        <f t="shared" si="16"/>
        <v>-1.1785503830289423E-3</v>
      </c>
      <c r="M103" s="193">
        <v>0.72719999999999996</v>
      </c>
      <c r="N103" s="116">
        <f t="shared" si="17"/>
        <v>7.2566371681415998E-2</v>
      </c>
      <c r="O103" s="116">
        <f t="shared" si="18"/>
        <v>9.3040733503682471E-2</v>
      </c>
    </row>
    <row r="104" spans="2:15" x14ac:dyDescent="0.25">
      <c r="B104" s="114" t="s">
        <v>85</v>
      </c>
      <c r="C104" s="193">
        <v>0.75409999999999999</v>
      </c>
      <c r="D104" s="116"/>
      <c r="E104" s="193">
        <v>0.2712</v>
      </c>
      <c r="F104" s="116">
        <f t="shared" si="15"/>
        <v>-0.64036599920434956</v>
      </c>
      <c r="G104" s="193">
        <v>0.42599999999999999</v>
      </c>
      <c r="H104" s="116">
        <f t="shared" si="15"/>
        <v>0.57079646017699104</v>
      </c>
      <c r="I104" s="193">
        <v>0.67610000000000003</v>
      </c>
      <c r="J104" s="116">
        <f t="shared" si="15"/>
        <v>0.58708920187793434</v>
      </c>
      <c r="K104" s="193">
        <v>0.70940000000000003</v>
      </c>
      <c r="L104" s="116">
        <f t="shared" si="16"/>
        <v>4.925306907262228E-2</v>
      </c>
      <c r="M104" s="193"/>
      <c r="N104" s="116"/>
      <c r="O104" s="116"/>
    </row>
    <row r="105" spans="2:15" x14ac:dyDescent="0.25">
      <c r="B105" s="114" t="s">
        <v>87</v>
      </c>
      <c r="C105" s="193">
        <v>0.56679999999999997</v>
      </c>
      <c r="D105" s="116"/>
      <c r="E105" s="193">
        <v>0.1331</v>
      </c>
      <c r="F105" s="116">
        <f t="shared" si="15"/>
        <v>-0.76517290049400144</v>
      </c>
      <c r="G105" s="193">
        <v>0.38450000000000001</v>
      </c>
      <c r="H105" s="116">
        <f t="shared" si="15"/>
        <v>1.8888054094665665</v>
      </c>
      <c r="I105" s="193">
        <v>0.54090000000000005</v>
      </c>
      <c r="J105" s="116">
        <f t="shared" si="15"/>
        <v>0.40676202860858268</v>
      </c>
      <c r="K105" s="193">
        <v>0.59689999999999999</v>
      </c>
      <c r="L105" s="116">
        <f t="shared" si="16"/>
        <v>0.10353115178406358</v>
      </c>
      <c r="M105" s="193"/>
      <c r="N105" s="116"/>
      <c r="O105" s="116"/>
    </row>
    <row r="106" spans="2:15" x14ac:dyDescent="0.25">
      <c r="B106" s="114" t="s">
        <v>89</v>
      </c>
      <c r="C106" s="193">
        <v>0.57930000000000004</v>
      </c>
      <c r="D106" s="116"/>
      <c r="E106" s="193">
        <v>0.13819999999999999</v>
      </c>
      <c r="F106" s="116">
        <f t="shared" si="15"/>
        <v>-0.76143621612290702</v>
      </c>
      <c r="G106" s="193">
        <v>0.48170000000000002</v>
      </c>
      <c r="H106" s="116">
        <f t="shared" si="15"/>
        <v>2.4855282199710569</v>
      </c>
      <c r="I106" s="193">
        <v>0.57399999999999995</v>
      </c>
      <c r="J106" s="116">
        <f t="shared" si="15"/>
        <v>0.19161303716005795</v>
      </c>
      <c r="K106" s="193">
        <v>0.67</v>
      </c>
      <c r="L106" s="116">
        <f t="shared" si="16"/>
        <v>0.16724738675958206</v>
      </c>
      <c r="M106" s="193"/>
      <c r="N106" s="116"/>
      <c r="O106" s="116"/>
    </row>
    <row r="107" spans="2:15" x14ac:dyDescent="0.25">
      <c r="B107" s="114" t="s">
        <v>91</v>
      </c>
      <c r="C107" s="193">
        <v>0.60049999999999992</v>
      </c>
      <c r="D107" s="116"/>
      <c r="E107" s="193">
        <v>0.16600000000000001</v>
      </c>
      <c r="F107" s="116">
        <f t="shared" si="15"/>
        <v>-0.72356369691923395</v>
      </c>
      <c r="G107" s="193">
        <v>0.55799999999999994</v>
      </c>
      <c r="H107" s="116">
        <f t="shared" si="15"/>
        <v>2.3614457831325297</v>
      </c>
      <c r="I107" s="193">
        <v>0.59920000000000007</v>
      </c>
      <c r="J107" s="116">
        <f t="shared" si="15"/>
        <v>7.3835125448028949E-2</v>
      </c>
      <c r="K107" s="193">
        <v>0.68140000000000001</v>
      </c>
      <c r="L107" s="116">
        <f t="shared" si="16"/>
        <v>0.13718291054739651</v>
      </c>
      <c r="M107" s="193"/>
      <c r="N107" s="116"/>
      <c r="O107" s="116"/>
    </row>
    <row r="108" spans="2:15" x14ac:dyDescent="0.25">
      <c r="B108" s="114" t="s">
        <v>93</v>
      </c>
      <c r="C108" s="193">
        <v>0.61199999999999999</v>
      </c>
      <c r="D108" s="116"/>
      <c r="E108" s="193">
        <v>0.17100000000000001</v>
      </c>
      <c r="F108" s="116">
        <f t="shared" si="15"/>
        <v>-0.72058823529411764</v>
      </c>
      <c r="G108" s="193">
        <v>0.49049999999999999</v>
      </c>
      <c r="H108" s="116">
        <f t="shared" si="15"/>
        <v>1.8684210526315788</v>
      </c>
      <c r="I108" s="193">
        <v>0.56940000000000002</v>
      </c>
      <c r="J108" s="116">
        <f t="shared" si="15"/>
        <v>0.16085626911314987</v>
      </c>
      <c r="K108" s="193">
        <v>0.6583</v>
      </c>
      <c r="L108" s="116">
        <f t="shared" si="16"/>
        <v>0.15612925886898488</v>
      </c>
      <c r="M108" s="193"/>
      <c r="N108" s="116"/>
      <c r="O108" s="116"/>
    </row>
    <row r="109" spans="2:15" ht="15.75" x14ac:dyDescent="0.25">
      <c r="B109" s="117" t="s">
        <v>30</v>
      </c>
      <c r="C109" s="201">
        <f>IFERROR(AVERAGE(C97:C108),"-")</f>
        <v>0.6201416666666667</v>
      </c>
      <c r="D109" s="119"/>
      <c r="E109" s="201">
        <f>IFERROR(AVERAGE(E97:E108),"-")</f>
        <v>0.20132499999999998</v>
      </c>
      <c r="F109" s="119">
        <f t="shared" si="15"/>
        <v>-0.67535643737318085</v>
      </c>
      <c r="G109" s="201">
        <f>IFERROR(AVERAGE(G97:G108),"-")</f>
        <v>0.29145833333333332</v>
      </c>
      <c r="H109" s="119">
        <f t="shared" si="15"/>
        <v>0.4477006498613354</v>
      </c>
      <c r="I109" s="201">
        <f>IFERROR(AVERAGE(I97:I108),"-")</f>
        <v>0.58211666666666662</v>
      </c>
      <c r="J109" s="119">
        <f t="shared" si="15"/>
        <v>0.99725518227305221</v>
      </c>
      <c r="K109" s="201">
        <f>IFERROR(AVERAGE(K97:K108),"-")</f>
        <v>0.62949166666666667</v>
      </c>
      <c r="L109" s="119">
        <f t="shared" si="16"/>
        <v>8.1384029547341807E-2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87E17-3F97-4FDD-849B-F65F7D0E689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7F003-06C7-4456-A142-9F50A2B3EFC2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87.154332908665026</v>
      </c>
      <c r="D8" s="209">
        <v>89.90479582975324</v>
      </c>
      <c r="E8" s="209">
        <v>103.32696609432543</v>
      </c>
      <c r="F8" s="210">
        <v>109.52769989581103</v>
      </c>
      <c r="G8" s="209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8">
        <v>81.36</v>
      </c>
      <c r="K8" s="211">
        <v>93.57</v>
      </c>
      <c r="L8" s="211">
        <v>103.46</v>
      </c>
      <c r="M8" s="211">
        <v>2659.6699999999996</v>
      </c>
      <c r="N8" s="211">
        <v>2876</v>
      </c>
      <c r="O8" s="132">
        <f t="shared" ref="O8:O18" si="1">N8/M8-1</f>
        <v>8.1337158369271467E-2</v>
      </c>
      <c r="P8" s="212">
        <f t="shared" ref="P8:P18" si="2">N8/J8-1</f>
        <v>34.349065880039333</v>
      </c>
      <c r="R8" s="207" t="s">
        <v>43</v>
      </c>
      <c r="S8" s="208">
        <v>69.394070347048668</v>
      </c>
      <c r="T8" s="210">
        <v>29.518151412447832</v>
      </c>
      <c r="U8" s="210">
        <v>75.322478251185714</v>
      </c>
      <c r="V8" s="210">
        <v>88.285721478147337</v>
      </c>
      <c r="W8" s="210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8">
        <v>24.64</v>
      </c>
      <c r="AA8" s="211">
        <v>42.5</v>
      </c>
      <c r="AB8" s="211">
        <v>79.03</v>
      </c>
      <c r="AC8" s="211">
        <v>2072.0700000000002</v>
      </c>
      <c r="AD8" s="211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3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4">
        <v>16890366.510000002</v>
      </c>
      <c r="AT8" s="215">
        <v>51434123.310000002</v>
      </c>
      <c r="AU8" s="215">
        <v>128324371.27</v>
      </c>
      <c r="AV8" s="215">
        <v>430250378.53000003</v>
      </c>
      <c r="AW8" s="215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106.64910135106426</v>
      </c>
      <c r="D9" s="217">
        <v>118.7067371053658</v>
      </c>
      <c r="E9" s="217">
        <v>128.03721098266536</v>
      </c>
      <c r="F9" s="217">
        <v>134.39836133388042</v>
      </c>
      <c r="G9" s="217">
        <v>147.32635484172022</v>
      </c>
      <c r="H9" s="74">
        <f>G9/F9-1</f>
        <v>9.6191600697595581E-2</v>
      </c>
      <c r="I9" s="74">
        <f t="shared" si="0"/>
        <v>0.38141206044255171</v>
      </c>
      <c r="J9" s="216">
        <v>0</v>
      </c>
      <c r="K9" s="217">
        <v>122.22</v>
      </c>
      <c r="L9" s="217">
        <v>127.32</v>
      </c>
      <c r="M9" s="217">
        <v>137.09</v>
      </c>
      <c r="N9" s="217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6">
        <v>89.16091651887406</v>
      </c>
      <c r="T9" s="217">
        <v>41.148600288143349</v>
      </c>
      <c r="U9" s="217">
        <v>101.35543609516807</v>
      </c>
      <c r="V9" s="217">
        <v>114.02618019767255</v>
      </c>
      <c r="W9" s="217">
        <v>125.78340298034419</v>
      </c>
      <c r="X9" s="74">
        <f t="shared" si="3"/>
        <v>0.10310985391503658</v>
      </c>
      <c r="Y9" s="74">
        <f t="shared" si="4"/>
        <v>0.41074596237150263</v>
      </c>
      <c r="Z9" s="216">
        <v>0</v>
      </c>
      <c r="AA9" s="217">
        <v>60.54</v>
      </c>
      <c r="AB9" s="217">
        <v>106.97</v>
      </c>
      <c r="AC9" s="217">
        <v>115.29</v>
      </c>
      <c r="AD9" s="217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8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9">
        <v>0</v>
      </c>
      <c r="AT9" s="220">
        <v>28916162.579999998</v>
      </c>
      <c r="AU9" s="220">
        <v>62580353.969999999</v>
      </c>
      <c r="AV9" s="220">
        <v>68968286.400000006</v>
      </c>
      <c r="AW9" s="220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6">
        <v>84.343643693458219</v>
      </c>
      <c r="D10" s="217">
        <v>72.483000992402523</v>
      </c>
      <c r="E10" s="217">
        <v>90.599691002209667</v>
      </c>
      <c r="F10" s="217">
        <v>97.767835052321757</v>
      </c>
      <c r="G10" s="217">
        <v>111.42021648051494</v>
      </c>
      <c r="H10" s="74">
        <f>G10/F10-1</f>
        <v>0.13964082789484822</v>
      </c>
      <c r="I10" s="74">
        <f t="shared" si="0"/>
        <v>0.32102683262611764</v>
      </c>
      <c r="J10" s="216">
        <v>0</v>
      </c>
      <c r="K10" s="217">
        <v>76.540000000000006</v>
      </c>
      <c r="L10" s="217">
        <v>92.75</v>
      </c>
      <c r="M10" s="217">
        <v>99.75</v>
      </c>
      <c r="N10" s="217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6">
        <v>67.40411664393973</v>
      </c>
      <c r="T10" s="217">
        <v>18.72022074122162</v>
      </c>
      <c r="U10" s="217">
        <v>65.501264631652873</v>
      </c>
      <c r="V10" s="217">
        <v>79.184087155233172</v>
      </c>
      <c r="W10" s="217">
        <v>93.028124281518529</v>
      </c>
      <c r="X10" s="74">
        <f t="shared" si="3"/>
        <v>0.17483357608385863</v>
      </c>
      <c r="Y10" s="74">
        <f t="shared" si="4"/>
        <v>0.38015493583184057</v>
      </c>
      <c r="Z10" s="216">
        <v>0</v>
      </c>
      <c r="AA10" s="217">
        <v>29.48</v>
      </c>
      <c r="AB10" s="217">
        <v>71.13</v>
      </c>
      <c r="AC10" s="217">
        <v>80.13</v>
      </c>
      <c r="AD10" s="217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8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9">
        <v>0</v>
      </c>
      <c r="AT10" s="220">
        <v>8520627.4600000009</v>
      </c>
      <c r="AU10" s="220">
        <v>33031284.920000002</v>
      </c>
      <c r="AV10" s="220">
        <v>35140342.009999998</v>
      </c>
      <c r="AW10" s="220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6">
        <v>67.425680045023526</v>
      </c>
      <c r="D11" s="217">
        <v>57.546921426146014</v>
      </c>
      <c r="E11" s="217">
        <v>70.808030229653028</v>
      </c>
      <c r="F11" s="217">
        <v>77.704808534141804</v>
      </c>
      <c r="G11" s="217">
        <v>84.435346665146383</v>
      </c>
      <c r="H11" s="74">
        <f>G11/F11-1</f>
        <v>8.6616752012809162E-2</v>
      </c>
      <c r="I11" s="74">
        <f t="shared" si="0"/>
        <v>0.25227282259169859</v>
      </c>
      <c r="J11" s="216">
        <v>0</v>
      </c>
      <c r="K11" s="217">
        <v>65.69</v>
      </c>
      <c r="L11" s="217">
        <v>82.68</v>
      </c>
      <c r="M11" s="217">
        <v>80.44</v>
      </c>
      <c r="N11" s="217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6">
        <v>46.814349451721881</v>
      </c>
      <c r="T11" s="217">
        <v>22.194343089655948</v>
      </c>
      <c r="U11" s="217">
        <v>47.643750828203792</v>
      </c>
      <c r="V11" s="217">
        <v>50.523052414693986</v>
      </c>
      <c r="W11" s="217">
        <v>58.433731556719493</v>
      </c>
      <c r="X11" s="74">
        <f t="shared" si="3"/>
        <v>0.15657563753461545</v>
      </c>
      <c r="Y11" s="74">
        <f t="shared" si="4"/>
        <v>0.24820129385713896</v>
      </c>
      <c r="Z11" s="216">
        <v>0</v>
      </c>
      <c r="AA11" s="217">
        <v>32.93</v>
      </c>
      <c r="AB11" s="217">
        <v>44.17</v>
      </c>
      <c r="AC11" s="217">
        <v>43.02</v>
      </c>
      <c r="AD11" s="217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8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9">
        <v>0</v>
      </c>
      <c r="AT11" s="220">
        <v>396083.64</v>
      </c>
      <c r="AU11" s="220">
        <v>561379.94999999995</v>
      </c>
      <c r="AV11" s="220">
        <v>501385.38</v>
      </c>
      <c r="AW11" s="220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6">
        <v>140.08442188989247</v>
      </c>
      <c r="D12" s="217">
        <v>154.2044832186981</v>
      </c>
      <c r="E12" s="217">
        <v>217.66150873240741</v>
      </c>
      <c r="F12" s="217">
        <v>177.9103158320419</v>
      </c>
      <c r="G12" s="217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6">
        <v>0</v>
      </c>
      <c r="K12" s="217">
        <v>190.16</v>
      </c>
      <c r="L12" s="217">
        <v>133.82</v>
      </c>
      <c r="M12" s="217">
        <v>193.33</v>
      </c>
      <c r="N12" s="217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6">
        <v>100.60091112239516</v>
      </c>
      <c r="T12" s="217">
        <v>28.283731759604429</v>
      </c>
      <c r="U12" s="217">
        <v>106.93503731273283</v>
      </c>
      <c r="V12" s="217">
        <v>95.836796990363538</v>
      </c>
      <c r="W12" s="217">
        <v>118.92008778368977</v>
      </c>
      <c r="X12" s="74">
        <f t="shared" si="3"/>
        <v>0.24086041602211794</v>
      </c>
      <c r="Y12" s="74">
        <f t="shared" si="4"/>
        <v>0.18209752234755361</v>
      </c>
      <c r="Z12" s="216">
        <v>0</v>
      </c>
      <c r="AA12" s="217">
        <v>5.81</v>
      </c>
      <c r="AB12" s="217">
        <v>64.5</v>
      </c>
      <c r="AC12" s="217">
        <v>104.39</v>
      </c>
      <c r="AD12" s="217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8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9">
        <v>0</v>
      </c>
      <c r="AT12" s="220">
        <v>276122.98</v>
      </c>
      <c r="AU12" s="220">
        <v>3301054.15</v>
      </c>
      <c r="AV12" s="220">
        <v>3465759.76</v>
      </c>
      <c r="AW12" s="220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6">
        <v>51.910853322503037</v>
      </c>
      <c r="D13" s="217">
        <v>39.120441588128308</v>
      </c>
      <c r="E13" s="217">
        <v>55.750286653691745</v>
      </c>
      <c r="F13" s="217">
        <v>62.940037660434335</v>
      </c>
      <c r="G13" s="217">
        <v>71.998810322002782</v>
      </c>
      <c r="H13" s="74">
        <f t="shared" si="17"/>
        <v>0.14392702957124248</v>
      </c>
      <c r="I13" s="74">
        <f t="shared" si="0"/>
        <v>0.38697027141319862</v>
      </c>
      <c r="J13" s="216">
        <v>0</v>
      </c>
      <c r="K13" s="217">
        <v>46.06</v>
      </c>
      <c r="L13" s="217">
        <v>60</v>
      </c>
      <c r="M13" s="217">
        <v>66.819999999999993</v>
      </c>
      <c r="N13" s="217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6">
        <v>40.438171976669985</v>
      </c>
      <c r="T13" s="217">
        <v>15.364356645640338</v>
      </c>
      <c r="U13" s="217">
        <v>37.117422100590225</v>
      </c>
      <c r="V13" s="217">
        <v>49.066947630799199</v>
      </c>
      <c r="W13" s="217">
        <v>57.850230654723923</v>
      </c>
      <c r="X13" s="74">
        <f t="shared" si="3"/>
        <v>0.17900610182671084</v>
      </c>
      <c r="Y13" s="74">
        <f t="shared" si="4"/>
        <v>0.43058471307999491</v>
      </c>
      <c r="Z13" s="216">
        <v>0</v>
      </c>
      <c r="AA13" s="217">
        <v>24.92</v>
      </c>
      <c r="AB13" s="217">
        <v>42.68</v>
      </c>
      <c r="AC13" s="217">
        <v>50.92</v>
      </c>
      <c r="AD13" s="217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8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9">
        <v>0</v>
      </c>
      <c r="AT13" s="220">
        <v>5084608.95</v>
      </c>
      <c r="AU13" s="220">
        <v>12005834.189999999</v>
      </c>
      <c r="AV13" s="220">
        <v>14818574.74</v>
      </c>
      <c r="AW13" s="220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6">
        <v>81.890160498290783</v>
      </c>
      <c r="D14" s="217">
        <v>79.409698525552827</v>
      </c>
      <c r="E14" s="217">
        <v>86.843517211728013</v>
      </c>
      <c r="F14" s="217">
        <v>95.563416658904558</v>
      </c>
      <c r="G14" s="217">
        <v>107.71973652891266</v>
      </c>
      <c r="H14" s="74">
        <f t="shared" si="17"/>
        <v>0.12720683599454974</v>
      </c>
      <c r="I14" s="74">
        <f t="shared" si="0"/>
        <v>0.31541733308925424</v>
      </c>
      <c r="J14" s="216">
        <v>0</v>
      </c>
      <c r="K14" s="217">
        <v>76.2</v>
      </c>
      <c r="L14" s="217">
        <v>78.63</v>
      </c>
      <c r="M14" s="217">
        <v>82.69</v>
      </c>
      <c r="N14" s="217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6">
        <v>52.624139013238604</v>
      </c>
      <c r="T14" s="217">
        <v>33.514801602241391</v>
      </c>
      <c r="U14" s="217">
        <v>63.569832414965049</v>
      </c>
      <c r="V14" s="217">
        <v>72.119812533126122</v>
      </c>
      <c r="W14" s="217">
        <v>82.693475174333727</v>
      </c>
      <c r="X14" s="74">
        <f t="shared" si="3"/>
        <v>0.14661245321943817</v>
      </c>
      <c r="Y14" s="74">
        <f t="shared" si="4"/>
        <v>0.57139815918946635</v>
      </c>
      <c r="Z14" s="216">
        <v>0</v>
      </c>
      <c r="AA14" s="217">
        <v>37.950000000000003</v>
      </c>
      <c r="AB14" s="217">
        <v>51.12</v>
      </c>
      <c r="AC14" s="217">
        <v>44.64</v>
      </c>
      <c r="AD14" s="217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8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9">
        <v>0</v>
      </c>
      <c r="AT14" s="220">
        <v>278791.86</v>
      </c>
      <c r="AU14" s="220">
        <v>537233.99</v>
      </c>
      <c r="AV14" s="220">
        <v>469158.32</v>
      </c>
      <c r="AW14" s="220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6">
        <v>84.464182501602906</v>
      </c>
      <c r="D15" s="217">
        <v>127.39066452917253</v>
      </c>
      <c r="E15" s="217">
        <v>118.17059733966715</v>
      </c>
      <c r="F15" s="217">
        <v>141.16213419593666</v>
      </c>
      <c r="G15" s="217">
        <v>162.19405303149395</v>
      </c>
      <c r="H15" s="74">
        <f t="shared" si="17"/>
        <v>0.14899122172780732</v>
      </c>
      <c r="I15" s="74">
        <f t="shared" si="0"/>
        <v>0.92027020481037547</v>
      </c>
      <c r="J15" s="216">
        <v>0</v>
      </c>
      <c r="K15" s="217">
        <v>151.46</v>
      </c>
      <c r="L15" s="217">
        <v>119.18</v>
      </c>
      <c r="M15" s="217">
        <v>150.33000000000001</v>
      </c>
      <c r="N15" s="217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6">
        <v>67.41359089566734</v>
      </c>
      <c r="T15" s="217">
        <v>64.262465356517538</v>
      </c>
      <c r="U15" s="217">
        <v>85.966822387254055</v>
      </c>
      <c r="V15" s="217">
        <v>112.43280007530863</v>
      </c>
      <c r="W15" s="217">
        <v>138.36677946934333</v>
      </c>
      <c r="X15" s="74">
        <f t="shared" si="3"/>
        <v>0.23066204325307083</v>
      </c>
      <c r="Y15" s="74">
        <f t="shared" si="4"/>
        <v>1.0525056984946359</v>
      </c>
      <c r="Z15" s="216">
        <v>0</v>
      </c>
      <c r="AA15" s="217">
        <v>92.57</v>
      </c>
      <c r="AB15" s="217">
        <v>83.02</v>
      </c>
      <c r="AC15" s="217">
        <v>119.31</v>
      </c>
      <c r="AD15" s="217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8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9">
        <v>0</v>
      </c>
      <c r="AT15" s="220">
        <v>3394934.98</v>
      </c>
      <c r="AU15" s="220">
        <v>4429438.9400000004</v>
      </c>
      <c r="AV15" s="220">
        <v>6601892.1299999999</v>
      </c>
      <c r="AW15" s="220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6">
        <v>64.133985855205083</v>
      </c>
      <c r="D16" s="217">
        <v>63.450284199079881</v>
      </c>
      <c r="E16" s="217">
        <v>75.502983681783121</v>
      </c>
      <c r="F16" s="217">
        <v>85.412123454308372</v>
      </c>
      <c r="G16" s="217">
        <v>95.019647480655635</v>
      </c>
      <c r="H16" s="74">
        <f t="shared" si="17"/>
        <v>0.11248431297328487</v>
      </c>
      <c r="I16" s="74">
        <f t="shared" si="0"/>
        <v>0.48158026066212267</v>
      </c>
      <c r="J16" s="216">
        <v>0</v>
      </c>
      <c r="K16" s="217">
        <v>64.75</v>
      </c>
      <c r="L16" s="217">
        <v>72.41</v>
      </c>
      <c r="M16" s="217">
        <v>79.19</v>
      </c>
      <c r="N16" s="217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6">
        <v>43.923292376144033</v>
      </c>
      <c r="T16" s="217">
        <v>27.816126144773094</v>
      </c>
      <c r="U16" s="217">
        <v>53.663116113839074</v>
      </c>
      <c r="V16" s="217">
        <v>60.263588580042246</v>
      </c>
      <c r="W16" s="217">
        <v>68.88442343583273</v>
      </c>
      <c r="X16" s="74">
        <f t="shared" si="3"/>
        <v>0.14305213245540904</v>
      </c>
      <c r="Y16" s="74">
        <f t="shared" si="4"/>
        <v>0.56828916297826937</v>
      </c>
      <c r="Z16" s="216">
        <v>0</v>
      </c>
      <c r="AA16" s="217">
        <v>31.75</v>
      </c>
      <c r="AB16" s="217">
        <v>45.96</v>
      </c>
      <c r="AC16" s="217">
        <v>49.48</v>
      </c>
      <c r="AD16" s="217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8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9">
        <v>0</v>
      </c>
      <c r="AT16" s="220">
        <v>1231356.98</v>
      </c>
      <c r="AU16" s="220">
        <v>1994587.39</v>
      </c>
      <c r="AV16" s="220">
        <v>2158355.4500000002</v>
      </c>
      <c r="AW16" s="220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6">
        <v>94.64750560257761</v>
      </c>
      <c r="D17" s="217">
        <v>85.935635582084458</v>
      </c>
      <c r="E17" s="217">
        <v>111.50736069301333</v>
      </c>
      <c r="F17" s="217">
        <v>125.96585685974379</v>
      </c>
      <c r="G17" s="217">
        <v>139.8548201882582</v>
      </c>
      <c r="H17" s="74">
        <f t="shared" si="17"/>
        <v>0.11025974557517615</v>
      </c>
      <c r="I17" s="74">
        <f t="shared" si="0"/>
        <v>0.47763873223986408</v>
      </c>
      <c r="J17" s="216">
        <v>0</v>
      </c>
      <c r="K17" s="217">
        <v>91.16</v>
      </c>
      <c r="L17" s="217">
        <v>124.87</v>
      </c>
      <c r="M17" s="217">
        <v>136.29</v>
      </c>
      <c r="N17" s="217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6">
        <v>69.668276420757593</v>
      </c>
      <c r="T17" s="217">
        <v>28.513392514038237</v>
      </c>
      <c r="U17" s="217">
        <v>81.728170964630749</v>
      </c>
      <c r="V17" s="217">
        <v>104.13009537655051</v>
      </c>
      <c r="W17" s="217">
        <v>119.59843418164837</v>
      </c>
      <c r="X17" s="74">
        <f t="shared" si="3"/>
        <v>0.1485482054843219</v>
      </c>
      <c r="Y17" s="74">
        <f t="shared" si="4"/>
        <v>0.71668426902569582</v>
      </c>
      <c r="Z17" s="216">
        <v>0</v>
      </c>
      <c r="AA17" s="217">
        <v>40.869999999999997</v>
      </c>
      <c r="AB17" s="217">
        <v>101.08</v>
      </c>
      <c r="AC17" s="217">
        <v>114.36</v>
      </c>
      <c r="AD17" s="217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8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9">
        <v>0</v>
      </c>
      <c r="AT17" s="220">
        <v>2488452.33</v>
      </c>
      <c r="AU17" s="220">
        <v>8526586.6400000006</v>
      </c>
      <c r="AV17" s="220">
        <v>9649565.0299999993</v>
      </c>
      <c r="AW17" s="220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6">
        <v>52.68361031720444</v>
      </c>
      <c r="D18" s="217">
        <v>75.831620481228683</v>
      </c>
      <c r="E18" s="217">
        <v>61.42692427514649</v>
      </c>
      <c r="F18" s="217">
        <v>67.64683213103639</v>
      </c>
      <c r="G18" s="217">
        <v>71.675111528093851</v>
      </c>
      <c r="H18" s="74">
        <f t="shared" si="17"/>
        <v>5.954867759741389E-2</v>
      </c>
      <c r="I18" s="74">
        <f t="shared" si="0"/>
        <v>0.36048215178388254</v>
      </c>
      <c r="J18" s="216">
        <v>0</v>
      </c>
      <c r="K18" s="217">
        <v>73.63</v>
      </c>
      <c r="L18" s="217">
        <v>63.81</v>
      </c>
      <c r="M18" s="217">
        <v>67.17</v>
      </c>
      <c r="N18" s="217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6">
        <v>39.25864704270726</v>
      </c>
      <c r="T18" s="217">
        <v>18.439062632948929</v>
      </c>
      <c r="U18" s="217">
        <v>40.184450231984655</v>
      </c>
      <c r="V18" s="217">
        <v>52.776908382162915</v>
      </c>
      <c r="W18" s="217">
        <v>55.950548437226814</v>
      </c>
      <c r="X18" s="74">
        <f t="shared" si="3"/>
        <v>6.0133117917466006E-2</v>
      </c>
      <c r="Y18" s="74">
        <f t="shared" si="4"/>
        <v>0.42517770356073092</v>
      </c>
      <c r="Z18" s="216">
        <v>0</v>
      </c>
      <c r="AA18" s="217">
        <v>23.33</v>
      </c>
      <c r="AB18" s="217">
        <v>36.11</v>
      </c>
      <c r="AC18" s="217">
        <v>43.74</v>
      </c>
      <c r="AD18" s="217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8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9">
        <v>0</v>
      </c>
      <c r="AT18" s="220">
        <v>846981.56</v>
      </c>
      <c r="AU18" s="220">
        <v>1356617.13</v>
      </c>
      <c r="AV18" s="220">
        <v>1643473.64</v>
      </c>
      <c r="AW18" s="220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7216.4063888301253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59840-BCCE-417B-BE0E-13774222203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05624-8824-437B-9464-0A6B4483603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753991</v>
      </c>
      <c r="D6" s="225">
        <v>249277</v>
      </c>
      <c r="E6" s="225">
        <v>123433</v>
      </c>
      <c r="F6" s="225">
        <v>692851</v>
      </c>
      <c r="G6" s="226">
        <f t="shared" ref="G6:G11" si="0">F6/E6-1</f>
        <v>4.6131747587760161</v>
      </c>
      <c r="H6" s="225">
        <f t="shared" ref="H6:H11" si="1">F6-E6</f>
        <v>569418</v>
      </c>
      <c r="I6" s="226"/>
      <c r="J6" s="225">
        <v>750730</v>
      </c>
      <c r="K6" s="226">
        <f t="shared" ref="K6:K11" si="2">J6/F6-1</f>
        <v>8.353744167216326E-2</v>
      </c>
      <c r="L6" s="225">
        <f t="shared" ref="L6:L11" si="3">J6-F6</f>
        <v>57879</v>
      </c>
      <c r="M6" s="226"/>
      <c r="N6" s="225">
        <v>796046</v>
      </c>
      <c r="O6" s="226">
        <f t="shared" ref="O6:O11" si="4">N6/J6-1</f>
        <v>6.0362580421722933E-2</v>
      </c>
      <c r="P6" s="225">
        <f t="shared" ref="P6:P11" si="5">N6-J6</f>
        <v>45316</v>
      </c>
      <c r="Q6" s="226">
        <f>N6/C6-1</f>
        <v>5.5776527836539191E-2</v>
      </c>
      <c r="R6" s="225">
        <f>N6-C6</f>
        <v>42055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70515</v>
      </c>
      <c r="D7" s="225">
        <v>13953</v>
      </c>
      <c r="E7" s="225">
        <v>41134</v>
      </c>
      <c r="F7" s="225">
        <v>69906</v>
      </c>
      <c r="G7" s="226">
        <f t="shared" si="0"/>
        <v>0.69947002479700493</v>
      </c>
      <c r="H7" s="225">
        <f t="shared" si="1"/>
        <v>28772</v>
      </c>
      <c r="I7" s="226">
        <f>F7/$F$7</f>
        <v>1</v>
      </c>
      <c r="J7" s="225">
        <v>63702</v>
      </c>
      <c r="K7" s="226">
        <f t="shared" si="2"/>
        <v>-8.8747746974508601E-2</v>
      </c>
      <c r="L7" s="225">
        <f t="shared" si="3"/>
        <v>-6204</v>
      </c>
      <c r="M7" s="226">
        <f>J7/$J$7</f>
        <v>1</v>
      </c>
      <c r="N7" s="225">
        <v>61151</v>
      </c>
      <c r="O7" s="226">
        <f t="shared" si="4"/>
        <v>-4.0045838435213921E-2</v>
      </c>
      <c r="P7" s="225">
        <f t="shared" si="5"/>
        <v>-2551</v>
      </c>
      <c r="Q7" s="226">
        <f t="shared" ref="Q7:Q11" si="6">N7/C7-1</f>
        <v>-0.13279444089909953</v>
      </c>
      <c r="R7" s="225">
        <f t="shared" ref="R7:R11" si="7">N7-C7</f>
        <v>-9364</v>
      </c>
      <c r="S7" s="226">
        <f>N7/$N$7</f>
        <v>1</v>
      </c>
      <c r="T7" s="226">
        <f>N7/$N$6</f>
        <v>7.6818425065888152E-2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42279</v>
      </c>
      <c r="D8" s="228">
        <v>8874</v>
      </c>
      <c r="E8" s="228">
        <v>12365</v>
      </c>
      <c r="F8" s="228">
        <v>40782</v>
      </c>
      <c r="G8" s="229">
        <f t="shared" si="0"/>
        <v>2.2981803477557623</v>
      </c>
      <c r="H8" s="228">
        <f t="shared" si="1"/>
        <v>28417</v>
      </c>
      <c r="I8" s="229">
        <f>F8/$F$7</f>
        <v>0.58338340056647497</v>
      </c>
      <c r="J8" s="228">
        <v>36779</v>
      </c>
      <c r="K8" s="229">
        <f t="shared" si="2"/>
        <v>-9.8156049237408616E-2</v>
      </c>
      <c r="L8" s="228">
        <f t="shared" si="3"/>
        <v>-4003</v>
      </c>
      <c r="M8" s="229">
        <f>J8/$J$7</f>
        <v>0.57736020847069169</v>
      </c>
      <c r="N8" s="228">
        <v>34129</v>
      </c>
      <c r="O8" s="229">
        <f t="shared" si="4"/>
        <v>-7.2051986187770201E-2</v>
      </c>
      <c r="P8" s="228">
        <f t="shared" si="5"/>
        <v>-2650</v>
      </c>
      <c r="Q8" s="229">
        <f t="shared" si="6"/>
        <v>-0.19276709477518394</v>
      </c>
      <c r="R8" s="228">
        <f t="shared" si="7"/>
        <v>-8150</v>
      </c>
      <c r="S8" s="229">
        <f>N8/$N$7</f>
        <v>0.55811025167209039</v>
      </c>
      <c r="T8" s="229">
        <f>N8/$N$6</f>
        <v>4.2873150546576456E-2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28236</v>
      </c>
      <c r="D9" s="231">
        <v>5079</v>
      </c>
      <c r="E9" s="231">
        <v>28769</v>
      </c>
      <c r="F9" s="231">
        <v>29124</v>
      </c>
      <c r="G9" s="232">
        <f t="shared" si="0"/>
        <v>1.2339671173833056E-2</v>
      </c>
      <c r="H9" s="233">
        <f t="shared" si="1"/>
        <v>355</v>
      </c>
      <c r="I9" s="234">
        <f>F9/$F$7</f>
        <v>0.41661659943352503</v>
      </c>
      <c r="J9" s="231">
        <v>26923</v>
      </c>
      <c r="K9" s="232">
        <f t="shared" si="2"/>
        <v>-7.5573410245845296E-2</v>
      </c>
      <c r="L9" s="233">
        <f t="shared" si="3"/>
        <v>-2201</v>
      </c>
      <c r="M9" s="234">
        <f>J9/$J$7</f>
        <v>0.42263979152930836</v>
      </c>
      <c r="N9" s="231">
        <v>27022</v>
      </c>
      <c r="O9" s="232">
        <f t="shared" si="4"/>
        <v>3.6771533632953268E-3</v>
      </c>
      <c r="P9" s="233">
        <f t="shared" si="5"/>
        <v>99</v>
      </c>
      <c r="Q9" s="232">
        <f t="shared" si="6"/>
        <v>-4.299475846437173E-2</v>
      </c>
      <c r="R9" s="233">
        <f t="shared" si="7"/>
        <v>-1214</v>
      </c>
      <c r="S9" s="234">
        <f>N9/$N$7</f>
        <v>0.44188974832790961</v>
      </c>
      <c r="T9" s="234">
        <f>N9/$N$6</f>
        <v>3.3945274519311695E-2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22333</v>
      </c>
      <c r="D10" s="29">
        <v>3946</v>
      </c>
      <c r="E10" s="29">
        <v>25938</v>
      </c>
      <c r="F10" s="29">
        <v>23815</v>
      </c>
      <c r="G10" s="22">
        <f t="shared" si="0"/>
        <v>-8.1849024597116182E-2</v>
      </c>
      <c r="H10" s="20">
        <f t="shared" si="1"/>
        <v>-2123</v>
      </c>
      <c r="I10" s="31">
        <f>F10/$F$7</f>
        <v>0.34067175921952336</v>
      </c>
      <c r="J10" s="29">
        <v>20900</v>
      </c>
      <c r="K10" s="22">
        <f t="shared" si="2"/>
        <v>-0.12240184757505779</v>
      </c>
      <c r="L10" s="20">
        <f t="shared" si="3"/>
        <v>-2915</v>
      </c>
      <c r="M10" s="31">
        <f>J10/$J$7</f>
        <v>0.3280901698533798</v>
      </c>
      <c r="N10" s="29">
        <v>19959</v>
      </c>
      <c r="O10" s="22">
        <f t="shared" si="4"/>
        <v>-4.5023923444976077E-2</v>
      </c>
      <c r="P10" s="20">
        <f t="shared" si="5"/>
        <v>-941</v>
      </c>
      <c r="Q10" s="22">
        <f t="shared" si="6"/>
        <v>-0.10630009403125418</v>
      </c>
      <c r="R10" s="20">
        <f t="shared" si="7"/>
        <v>-2374</v>
      </c>
      <c r="S10" s="31">
        <f>N10/$N$7</f>
        <v>0.32638877532665045</v>
      </c>
      <c r="T10" s="31">
        <f>N10/$N$6</f>
        <v>2.5072671679777298E-2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5903</v>
      </c>
      <c r="D11" s="29">
        <f>D9-D10</f>
        <v>1133</v>
      </c>
      <c r="E11" s="29">
        <f>E9-E10</f>
        <v>2831</v>
      </c>
      <c r="F11" s="29">
        <f>F9-F10</f>
        <v>5309</v>
      </c>
      <c r="G11" s="22">
        <f t="shared" si="0"/>
        <v>0.87530907806428826</v>
      </c>
      <c r="H11" s="20">
        <f t="shared" si="1"/>
        <v>2478</v>
      </c>
      <c r="I11" s="31">
        <f>F11/$F$7</f>
        <v>7.5944840214001663E-2</v>
      </c>
      <c r="J11" s="29">
        <f>J9-J10</f>
        <v>6023</v>
      </c>
      <c r="K11" s="22">
        <f t="shared" si="2"/>
        <v>0.13448860425692222</v>
      </c>
      <c r="L11" s="20">
        <f t="shared" si="3"/>
        <v>714</v>
      </c>
      <c r="M11" s="31">
        <f>J11/$J$7</f>
        <v>9.4549621675928536E-2</v>
      </c>
      <c r="N11" s="29">
        <f>N9-N10</f>
        <v>7063</v>
      </c>
      <c r="O11" s="22">
        <f t="shared" si="4"/>
        <v>0.17267142619956832</v>
      </c>
      <c r="P11" s="20">
        <f t="shared" si="5"/>
        <v>1040</v>
      </c>
      <c r="Q11" s="22">
        <f t="shared" si="6"/>
        <v>0.19651024902591896</v>
      </c>
      <c r="R11" s="20">
        <f t="shared" si="7"/>
        <v>1160</v>
      </c>
      <c r="S11" s="31">
        <f>N11/$N$7</f>
        <v>0.11550097300125918</v>
      </c>
      <c r="T11" s="31">
        <f>N11/$N$6</f>
        <v>8.8726028395343989E-3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1299411</v>
      </c>
      <c r="D124" s="225">
        <v>375345</v>
      </c>
      <c r="E124" s="225">
        <v>492258</v>
      </c>
      <c r="F124" s="225">
        <v>1243535</v>
      </c>
      <c r="G124" s="226">
        <f t="shared" ref="G124:G129" si="8">F124/E124-1</f>
        <v>1.5261854555944239</v>
      </c>
      <c r="H124" s="225">
        <f t="shared" ref="H124:H129" si="9">F124-E124</f>
        <v>751277</v>
      </c>
      <c r="I124" s="226"/>
      <c r="J124" s="225">
        <v>1319978</v>
      </c>
      <c r="K124" s="226"/>
      <c r="L124" s="226">
        <f t="shared" ref="L124:L129" si="10">J124/F124-1</f>
        <v>6.1472334916186533E-2</v>
      </c>
      <c r="M124" s="225">
        <f t="shared" ref="M124:M129" si="11">J124-F124</f>
        <v>76443</v>
      </c>
      <c r="N124" s="226">
        <f t="shared" ref="N124:N129" si="12">J124/D124-1</f>
        <v>2.5167059638465945</v>
      </c>
      <c r="O124" s="225">
        <f t="shared" ref="O124:O129" si="13">J124-D124</f>
        <v>944633</v>
      </c>
      <c r="Z124" s="1"/>
      <c r="AE124"/>
    </row>
    <row r="125" spans="2:31" ht="18.75" x14ac:dyDescent="0.3">
      <c r="B125" s="224" t="s">
        <v>174</v>
      </c>
      <c r="C125" s="225">
        <v>127819</v>
      </c>
      <c r="D125" s="225">
        <v>51760</v>
      </c>
      <c r="E125" s="225">
        <v>83468</v>
      </c>
      <c r="F125" s="225">
        <v>123951</v>
      </c>
      <c r="G125" s="226">
        <f t="shared" si="8"/>
        <v>0.48501222025207258</v>
      </c>
      <c r="H125" s="225">
        <f t="shared" si="9"/>
        <v>40483</v>
      </c>
      <c r="I125" s="226">
        <f>F125/$F$7</f>
        <v>1.773109604325809</v>
      </c>
      <c r="J125" s="225">
        <v>118966</v>
      </c>
      <c r="K125" s="226">
        <f>J125/$J$125</f>
        <v>1</v>
      </c>
      <c r="L125" s="226">
        <f t="shared" si="10"/>
        <v>-4.0217505304515511E-2</v>
      </c>
      <c r="M125" s="225">
        <f t="shared" si="11"/>
        <v>-4985</v>
      </c>
      <c r="N125" s="226">
        <f t="shared" si="12"/>
        <v>1.2984157650695516</v>
      </c>
      <c r="O125" s="225">
        <f t="shared" si="13"/>
        <v>67206</v>
      </c>
      <c r="Z125" s="1"/>
      <c r="AE125"/>
    </row>
    <row r="126" spans="2:31" ht="15.75" x14ac:dyDescent="0.25">
      <c r="B126" s="227" t="s">
        <v>100</v>
      </c>
      <c r="C126" s="228">
        <v>76491</v>
      </c>
      <c r="D126" s="228">
        <v>26848</v>
      </c>
      <c r="E126" s="228">
        <v>39986</v>
      </c>
      <c r="F126" s="228">
        <v>75857</v>
      </c>
      <c r="G126" s="229">
        <f t="shared" si="8"/>
        <v>0.89708898114340019</v>
      </c>
      <c r="H126" s="228">
        <f t="shared" si="9"/>
        <v>35871</v>
      </c>
      <c r="I126" s="229">
        <f>F126/$F$7</f>
        <v>1.0851286012645553</v>
      </c>
      <c r="J126" s="228">
        <v>67064</v>
      </c>
      <c r="K126" s="229">
        <f>J126/$J$125</f>
        <v>0.56372408923557993</v>
      </c>
      <c r="L126" s="229">
        <f t="shared" si="10"/>
        <v>-0.1159154725338466</v>
      </c>
      <c r="M126" s="228">
        <f t="shared" si="11"/>
        <v>-8793</v>
      </c>
      <c r="N126" s="229">
        <f t="shared" si="12"/>
        <v>1.4979141835518472</v>
      </c>
      <c r="O126" s="228">
        <f t="shared" si="13"/>
        <v>40216</v>
      </c>
      <c r="Z126" s="1"/>
      <c r="AE126"/>
    </row>
    <row r="127" spans="2:31" x14ac:dyDescent="0.25">
      <c r="B127" s="230" t="s">
        <v>103</v>
      </c>
      <c r="C127" s="231">
        <v>51328</v>
      </c>
      <c r="D127" s="231">
        <v>24912</v>
      </c>
      <c r="E127" s="231">
        <v>43482</v>
      </c>
      <c r="F127" s="231">
        <v>48094</v>
      </c>
      <c r="G127" s="232">
        <f t="shared" si="8"/>
        <v>0.10606687824847061</v>
      </c>
      <c r="H127" s="233">
        <f t="shared" si="9"/>
        <v>4612</v>
      </c>
      <c r="I127" s="234">
        <f>F127/$F$7</f>
        <v>0.68798100306125365</v>
      </c>
      <c r="J127" s="231">
        <v>51902</v>
      </c>
      <c r="K127" s="234">
        <f>J127/$J$125</f>
        <v>0.43627591076442007</v>
      </c>
      <c r="L127" s="232">
        <f t="shared" si="10"/>
        <v>7.9178275876408799E-2</v>
      </c>
      <c r="M127" s="233">
        <f t="shared" si="11"/>
        <v>3808</v>
      </c>
      <c r="N127" s="232">
        <f t="shared" si="12"/>
        <v>1.083413615928067</v>
      </c>
      <c r="O127" s="233">
        <f t="shared" si="13"/>
        <v>26990</v>
      </c>
      <c r="Z127" s="1"/>
      <c r="AE127"/>
    </row>
    <row r="128" spans="2:31" x14ac:dyDescent="0.25">
      <c r="B128" s="235" t="s">
        <v>178</v>
      </c>
      <c r="C128" s="29">
        <v>40601</v>
      </c>
      <c r="D128" s="29">
        <v>21584</v>
      </c>
      <c r="E128" s="29">
        <v>38551</v>
      </c>
      <c r="F128" s="29">
        <v>38088</v>
      </c>
      <c r="G128" s="22">
        <f t="shared" si="8"/>
        <v>-1.2010064589764169E-2</v>
      </c>
      <c r="H128" s="20">
        <f t="shared" si="9"/>
        <v>-463</v>
      </c>
      <c r="I128" s="31">
        <f>F128/$F$7</f>
        <v>0.54484593597116127</v>
      </c>
      <c r="J128" s="29">
        <v>39043</v>
      </c>
      <c r="K128" s="31">
        <f>J128/$J$125</f>
        <v>0.32818620446177899</v>
      </c>
      <c r="L128" s="22">
        <f t="shared" si="10"/>
        <v>2.5073513967653893E-2</v>
      </c>
      <c r="M128" s="20">
        <f t="shared" si="11"/>
        <v>955</v>
      </c>
      <c r="N128" s="22">
        <f t="shared" si="12"/>
        <v>0.80888621200889554</v>
      </c>
      <c r="O128" s="20">
        <f t="shared" si="13"/>
        <v>17459</v>
      </c>
      <c r="Z128" s="1"/>
      <c r="AE128"/>
    </row>
    <row r="129" spans="2:31" x14ac:dyDescent="0.25">
      <c r="B129" s="235" t="s">
        <v>180</v>
      </c>
      <c r="C129" s="29">
        <f>C127-C128</f>
        <v>10727</v>
      </c>
      <c r="D129" s="29">
        <f>D127-D128</f>
        <v>3328</v>
      </c>
      <c r="E129" s="29">
        <f>E127-E128</f>
        <v>4931</v>
      </c>
      <c r="F129" s="29">
        <f>F127-F128</f>
        <v>10006</v>
      </c>
      <c r="G129" s="22">
        <f t="shared" si="8"/>
        <v>1.0292030014195905</v>
      </c>
      <c r="H129" s="20">
        <f t="shared" si="9"/>
        <v>5075</v>
      </c>
      <c r="I129" s="31">
        <f>F129/$F$7</f>
        <v>0.14313506709009241</v>
      </c>
      <c r="J129" s="29">
        <f>J127-J128</f>
        <v>12859</v>
      </c>
      <c r="K129" s="31">
        <f>J129/$J$125</f>
        <v>0.10808970630264109</v>
      </c>
      <c r="L129" s="22">
        <f t="shared" si="10"/>
        <v>0.28512892264641221</v>
      </c>
      <c r="M129" s="20">
        <f t="shared" si="11"/>
        <v>2853</v>
      </c>
      <c r="N129" s="22">
        <f t="shared" si="12"/>
        <v>2.8638822115384617</v>
      </c>
      <c r="O129" s="20">
        <f t="shared" si="13"/>
        <v>9531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698F-DC3A-4889-92EE-D32DAB4AC16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70515</v>
      </c>
      <c r="D6" s="243">
        <v>13953</v>
      </c>
      <c r="E6" s="243">
        <v>41134</v>
      </c>
      <c r="F6" s="244">
        <f>E6/$E$6</f>
        <v>1</v>
      </c>
      <c r="G6" s="243">
        <v>69906</v>
      </c>
      <c r="H6" s="244">
        <f>G6/E6-1</f>
        <v>0.69947002479700493</v>
      </c>
      <c r="I6" s="243">
        <f>G6-E6</f>
        <v>28772</v>
      </c>
      <c r="J6" s="244">
        <f>G6/$G$6</f>
        <v>1</v>
      </c>
      <c r="K6" s="243">
        <v>63702</v>
      </c>
      <c r="L6" s="244">
        <f t="shared" ref="L6:L12" si="0">K6/G6-1</f>
        <v>-8.8747746974508601E-2</v>
      </c>
      <c r="M6" s="243">
        <f t="shared" ref="M6:M12" si="1">K6-G6</f>
        <v>-6204</v>
      </c>
      <c r="N6" s="244">
        <f>K6/$K$6</f>
        <v>1</v>
      </c>
      <c r="O6" s="243">
        <v>61151</v>
      </c>
      <c r="P6" s="244">
        <f t="shared" ref="P6:P11" si="2">O6/K6-1</f>
        <v>-4.0045838435213921E-2</v>
      </c>
      <c r="Q6" s="243">
        <f t="shared" ref="Q6:Q12" si="3">O6-K6</f>
        <v>-2551</v>
      </c>
      <c r="R6" s="244">
        <f>O6/C6-1</f>
        <v>-0.13279444089909953</v>
      </c>
      <c r="S6" s="243">
        <f>O6-C6</f>
        <v>-9364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43221</v>
      </c>
      <c r="D7" s="246">
        <v>9666</v>
      </c>
      <c r="E7" s="246">
        <v>13071</v>
      </c>
      <c r="F7" s="247">
        <f t="shared" ref="F7:F12" si="4">E7/$E$6</f>
        <v>0.31776632469489957</v>
      </c>
      <c r="G7" s="246">
        <v>45684</v>
      </c>
      <c r="H7" s="248">
        <f>G7/E7-1</f>
        <v>2.4950654119807205</v>
      </c>
      <c r="I7" s="249">
        <f>G7-E7</f>
        <v>32613</v>
      </c>
      <c r="J7" s="247">
        <f>G7/$G$6</f>
        <v>0.65350613681229075</v>
      </c>
      <c r="K7" s="246">
        <v>44408</v>
      </c>
      <c r="L7" s="250">
        <f t="shared" si="0"/>
        <v>-2.7931004290342343E-2</v>
      </c>
      <c r="M7" s="251">
        <f t="shared" si="1"/>
        <v>-1276</v>
      </c>
      <c r="N7" s="247">
        <f>K7/$K$6</f>
        <v>0.69712096951430091</v>
      </c>
      <c r="O7" s="246">
        <v>43010</v>
      </c>
      <c r="P7" s="248">
        <f t="shared" si="2"/>
        <v>-3.1480814267699553E-2</v>
      </c>
      <c r="Q7" s="249">
        <f t="shared" si="3"/>
        <v>-1398</v>
      </c>
      <c r="R7" s="248">
        <f t="shared" ref="R7:R10" si="5">O7/C7-1</f>
        <v>-4.8818861201730401E-3</v>
      </c>
      <c r="S7" s="249">
        <f t="shared" ref="S7:S10" si="6">O7-C7</f>
        <v>-211</v>
      </c>
      <c r="T7" s="247">
        <f>O7/$O$6</f>
        <v>0.70334091020588385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7805</v>
      </c>
      <c r="D8" s="252">
        <v>2530</v>
      </c>
      <c r="E8" s="252">
        <v>2484</v>
      </c>
      <c r="F8" s="253">
        <f t="shared" si="4"/>
        <v>6.0388000194486313E-2</v>
      </c>
      <c r="G8" s="252">
        <v>13018</v>
      </c>
      <c r="H8" s="254">
        <f>IFERROR(G8/E8-1,"-")</f>
        <v>4.2407407407407405</v>
      </c>
      <c r="I8" s="255">
        <f t="shared" ref="I8:I12" si="7">G8-E8</f>
        <v>10534</v>
      </c>
      <c r="J8" s="253">
        <f t="shared" ref="J8:J12" si="8">G8/$G$6</f>
        <v>0.18622149743941865</v>
      </c>
      <c r="K8" s="252">
        <v>16233</v>
      </c>
      <c r="L8" s="256">
        <f>IFERROR(K8/G8-1,"-")</f>
        <v>0.24696573974496849</v>
      </c>
      <c r="M8" s="257">
        <f>IF(G8=0,"nd",K8-G8)</f>
        <v>3215</v>
      </c>
      <c r="N8" s="258">
        <f t="shared" ref="N8:N12" si="9">K8/$K$6</f>
        <v>0.25482716398229255</v>
      </c>
      <c r="O8" s="252">
        <v>17658</v>
      </c>
      <c r="P8" s="256">
        <f>IFERROR(O8/K8-1,"-")</f>
        <v>8.7784143411568927E-2</v>
      </c>
      <c r="Q8" s="259">
        <f t="shared" si="3"/>
        <v>1425</v>
      </c>
      <c r="R8" s="256">
        <f>IFERROR(O8/C8-1,"-")</f>
        <v>1.2623959000640617</v>
      </c>
      <c r="S8" s="259">
        <f t="shared" si="6"/>
        <v>9853</v>
      </c>
      <c r="T8" s="258">
        <f t="shared" ref="T8:T12" si="10">O8/$O$6</f>
        <v>0.28876060898431749</v>
      </c>
      <c r="V8" s="29"/>
      <c r="W8" s="79"/>
      <c r="AE8" s="1"/>
    </row>
    <row r="9" spans="1:31" s="4" customFormat="1" x14ac:dyDescent="0.25">
      <c r="B9" s="97" t="s">
        <v>61</v>
      </c>
      <c r="C9" s="252">
        <v>35416</v>
      </c>
      <c r="D9" s="252">
        <v>7136</v>
      </c>
      <c r="E9" s="252">
        <v>10587</v>
      </c>
      <c r="F9" s="258">
        <f t="shared" si="4"/>
        <v>0.25737832450041326</v>
      </c>
      <c r="G9" s="252">
        <v>32666</v>
      </c>
      <c r="H9" s="254">
        <f>IFERROR(G9/E9-1,"-")</f>
        <v>2.0854821951449893</v>
      </c>
      <c r="I9" s="259">
        <f t="shared" si="7"/>
        <v>22079</v>
      </c>
      <c r="J9" s="258">
        <f t="shared" si="8"/>
        <v>0.46728463937287212</v>
      </c>
      <c r="K9" s="252">
        <v>28175</v>
      </c>
      <c r="L9" s="256">
        <f>IFERROR(K9/G9-1,"-")</f>
        <v>-0.13748239759995107</v>
      </c>
      <c r="M9" s="257">
        <f>IF(G9=0,"nd",K9-G9)</f>
        <v>-4491</v>
      </c>
      <c r="N9" s="258">
        <f t="shared" si="9"/>
        <v>0.44229380553200842</v>
      </c>
      <c r="O9" s="252">
        <v>25352</v>
      </c>
      <c r="P9" s="256">
        <f t="shared" si="2"/>
        <v>-0.10019520851818986</v>
      </c>
      <c r="Q9" s="259">
        <f t="shared" si="3"/>
        <v>-2823</v>
      </c>
      <c r="R9" s="260">
        <f t="shared" si="5"/>
        <v>-0.28416534899480461</v>
      </c>
      <c r="S9" s="259">
        <f t="shared" si="6"/>
        <v>-10064</v>
      </c>
      <c r="T9" s="258">
        <f t="shared" si="10"/>
        <v>0.41458030122156631</v>
      </c>
      <c r="V9" s="29"/>
      <c r="W9" s="79"/>
      <c r="AE9" s="1"/>
    </row>
    <row r="10" spans="1:31" s="4" customFormat="1" x14ac:dyDescent="0.25">
      <c r="B10" s="245" t="s">
        <v>193</v>
      </c>
      <c r="C10" s="261">
        <v>27294</v>
      </c>
      <c r="D10" s="261">
        <v>4287</v>
      </c>
      <c r="E10" s="261">
        <v>28063</v>
      </c>
      <c r="F10" s="262">
        <f>IFERROR(E10/$E$6,"-")</f>
        <v>0.68223367530510037</v>
      </c>
      <c r="G10" s="261">
        <v>24222</v>
      </c>
      <c r="H10" s="250">
        <f>IFERROR(G10/E10-1,"-")</f>
        <v>-0.13687061255033317</v>
      </c>
      <c r="I10" s="251">
        <f>IFERROR(G10-E10,"-")</f>
        <v>-3841</v>
      </c>
      <c r="J10" s="262">
        <f>IFERROR(G10/$G$6,"-")</f>
        <v>0.34649386318770919</v>
      </c>
      <c r="K10" s="261">
        <v>19294</v>
      </c>
      <c r="L10" s="250">
        <f>IFERROR(K10/G10-1,"-")</f>
        <v>-0.20345140781108084</v>
      </c>
      <c r="M10" s="251">
        <f>IFERROR(K10-G10,"-")</f>
        <v>-4928</v>
      </c>
      <c r="N10" s="262">
        <f>IFERROR(K10/$K$6,"-")</f>
        <v>0.30287903048569903</v>
      </c>
      <c r="O10" s="261">
        <v>18141</v>
      </c>
      <c r="P10" s="250">
        <f>IFERROR(O10/K10-1,"-")</f>
        <v>-5.9759510728723986E-2</v>
      </c>
      <c r="Q10" s="251">
        <f>IFERROR(O10-K10,"-")</f>
        <v>-1153</v>
      </c>
      <c r="R10" s="250">
        <f t="shared" si="5"/>
        <v>-0.33534842822598376</v>
      </c>
      <c r="S10" s="251">
        <f t="shared" si="6"/>
        <v>-9153</v>
      </c>
      <c r="T10" s="262">
        <f>IFERROR(O10/$O$6,"-")</f>
        <v>0.2966590897941162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7854</v>
      </c>
      <c r="D11" s="252">
        <v>1249</v>
      </c>
      <c r="E11" s="252">
        <v>2005</v>
      </c>
      <c r="F11" s="258">
        <f t="shared" si="4"/>
        <v>4.8743132202071278E-2</v>
      </c>
      <c r="G11" s="252">
        <v>5739</v>
      </c>
      <c r="H11" s="260">
        <f t="shared" ref="H11:H12" si="11">G11/E11-1</f>
        <v>1.8623441396508729</v>
      </c>
      <c r="I11" s="259">
        <f t="shared" si="7"/>
        <v>3734</v>
      </c>
      <c r="J11" s="258">
        <f t="shared" si="8"/>
        <v>8.2095957428546903E-2</v>
      </c>
      <c r="K11" s="252">
        <v>6867</v>
      </c>
      <c r="L11" s="256">
        <f>K11/G11-1</f>
        <v>0.1965499215891271</v>
      </c>
      <c r="M11" s="259">
        <f t="shared" si="1"/>
        <v>1128</v>
      </c>
      <c r="N11" s="258">
        <f t="shared" si="9"/>
        <v>0.1077988132240746</v>
      </c>
      <c r="O11" s="252">
        <v>7989</v>
      </c>
      <c r="P11" s="260">
        <f t="shared" si="2"/>
        <v>0.163390126692879</v>
      </c>
      <c r="Q11" s="259">
        <f t="shared" si="3"/>
        <v>1122</v>
      </c>
      <c r="R11" s="260">
        <f t="shared" ref="R11:R12" si="12">O11/D11-1</f>
        <v>5.3963170536429139</v>
      </c>
      <c r="S11" s="259">
        <f t="shared" ref="S11:S12" si="13">O11-D11</f>
        <v>6740</v>
      </c>
      <c r="T11" s="258">
        <f t="shared" si="10"/>
        <v>0.13064381612729145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77</v>
      </c>
      <c r="D12" s="252">
        <v>24</v>
      </c>
      <c r="E12" s="252">
        <v>239</v>
      </c>
      <c r="F12" s="258">
        <f t="shared" si="4"/>
        <v>5.810278601643409E-3</v>
      </c>
      <c r="G12" s="252">
        <v>485</v>
      </c>
      <c r="H12" s="260">
        <f t="shared" si="11"/>
        <v>1.0292887029288704</v>
      </c>
      <c r="I12" s="259">
        <f t="shared" si="7"/>
        <v>246</v>
      </c>
      <c r="J12" s="258">
        <f t="shared" si="8"/>
        <v>6.9378880210568478E-3</v>
      </c>
      <c r="K12" s="252">
        <v>340</v>
      </c>
      <c r="L12" s="256">
        <f t="shared" si="0"/>
        <v>-0.2989690721649485</v>
      </c>
      <c r="M12" s="259">
        <f t="shared" si="1"/>
        <v>-145</v>
      </c>
      <c r="N12" s="258">
        <f t="shared" si="9"/>
        <v>5.3373520454616814E-3</v>
      </c>
      <c r="O12" s="252">
        <v>326</v>
      </c>
      <c r="P12" s="260">
        <f>O12/K12-1</f>
        <v>-4.1176470588235259E-2</v>
      </c>
      <c r="Q12" s="259">
        <f t="shared" si="3"/>
        <v>-14</v>
      </c>
      <c r="R12" s="260">
        <f t="shared" si="12"/>
        <v>12.583333333333334</v>
      </c>
      <c r="S12" s="259">
        <f t="shared" si="13"/>
        <v>302</v>
      </c>
      <c r="T12" s="258">
        <f t="shared" si="10"/>
        <v>5.3310657225556406E-3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43.010 viajeros 
cuota: 70,3%</v>
      </c>
    </row>
    <row r="20" spans="1:27" x14ac:dyDescent="0.25">
      <c r="AA20" t="str">
        <f>CONCATENATE("Apartamentos: 
",FIXED(O10,0)," viajeros
cuota: ",FIXED(T10*100,1),"%")</f>
        <v>Apartamentos: 
18.141 viajeros
cuota: 29,7%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70515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43221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7805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206E8-E1DB-4FC9-971E-7526873ABCC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42279</v>
      </c>
      <c r="D6" s="243">
        <v>8874</v>
      </c>
      <c r="E6" s="243">
        <v>12365</v>
      </c>
      <c r="F6" s="244">
        <f>E6/$E$6</f>
        <v>1</v>
      </c>
      <c r="G6" s="243">
        <v>40782</v>
      </c>
      <c r="H6" s="244">
        <f>G6/E6-1</f>
        <v>2.2981803477557623</v>
      </c>
      <c r="I6" s="243">
        <f>G6-E6</f>
        <v>28417</v>
      </c>
      <c r="J6" s="244">
        <f>G6/$G$6</f>
        <v>1</v>
      </c>
      <c r="K6" s="243">
        <v>36779</v>
      </c>
      <c r="L6" s="244">
        <f t="shared" ref="L6:L12" si="0">K6/G6-1</f>
        <v>-9.8156049237408616E-2</v>
      </c>
      <c r="M6" s="243">
        <f t="shared" ref="M6:M12" si="1">K6-G6</f>
        <v>-4003</v>
      </c>
      <c r="N6" s="244">
        <f>K6/$K$6</f>
        <v>1</v>
      </c>
      <c r="O6" s="243">
        <v>34129</v>
      </c>
      <c r="P6" s="244">
        <f t="shared" ref="P6:P11" si="2">O6/K6-1</f>
        <v>-7.2051986187770201E-2</v>
      </c>
      <c r="Q6" s="243">
        <f t="shared" ref="Q6:Q12" si="3">O6-K6</f>
        <v>-2650</v>
      </c>
      <c r="R6" s="244">
        <f>O6/C6-1</f>
        <v>-0.19276709477518394</v>
      </c>
      <c r="S6" s="243">
        <f>O6-C6</f>
        <v>-8150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34348</v>
      </c>
      <c r="D7" s="246">
        <v>7601</v>
      </c>
      <c r="E7" s="246">
        <v>8731</v>
      </c>
      <c r="F7" s="247">
        <f t="shared" ref="F7:F12" si="4">E7/$E$6</f>
        <v>0.70610594419733119</v>
      </c>
      <c r="G7" s="246">
        <v>34558</v>
      </c>
      <c r="H7" s="248">
        <f>G7/E7-1</f>
        <v>2.9580804031611501</v>
      </c>
      <c r="I7" s="249">
        <f>G7-E7</f>
        <v>25827</v>
      </c>
      <c r="J7" s="247">
        <f>G7/$G$6</f>
        <v>0.84738364964935509</v>
      </c>
      <c r="K7" s="246">
        <v>29572</v>
      </c>
      <c r="L7" s="250">
        <f t="shared" si="0"/>
        <v>-0.14427918282308005</v>
      </c>
      <c r="M7" s="251">
        <f t="shared" si="1"/>
        <v>-4986</v>
      </c>
      <c r="N7" s="247">
        <f>K7/$K$6</f>
        <v>0.80404578699801521</v>
      </c>
      <c r="O7" s="246">
        <v>25814</v>
      </c>
      <c r="P7" s="248">
        <f t="shared" si="2"/>
        <v>-0.12707966995806841</v>
      </c>
      <c r="Q7" s="249">
        <f t="shared" si="3"/>
        <v>-3758</v>
      </c>
      <c r="R7" s="248">
        <f t="shared" ref="R7:R10" si="5">O7/C7-1</f>
        <v>-0.24845696983812737</v>
      </c>
      <c r="S7" s="249">
        <f t="shared" ref="S7:S10" si="6">O7-C7</f>
        <v>-8534</v>
      </c>
      <c r="T7" s="247">
        <f>O7/$O$6</f>
        <v>0.75636555422075069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3472</v>
      </c>
      <c r="D8" s="252">
        <v>1419</v>
      </c>
      <c r="E8" s="252">
        <v>457</v>
      </c>
      <c r="F8" s="253">
        <f t="shared" si="4"/>
        <v>3.6959158916295996E-2</v>
      </c>
      <c r="G8" s="252">
        <v>6821</v>
      </c>
      <c r="H8" s="254">
        <f>IFERROR(G8/E8-1,"-")</f>
        <v>13.925601750547045</v>
      </c>
      <c r="I8" s="255">
        <f t="shared" ref="I8:I12" si="7">G8-E8</f>
        <v>6364</v>
      </c>
      <c r="J8" s="253">
        <f t="shared" ref="J8:J12" si="8">G8/$G$6</f>
        <v>0.16725516159089795</v>
      </c>
      <c r="K8" s="252">
        <v>7814</v>
      </c>
      <c r="L8" s="256">
        <f>IFERROR(K8/G8-1,"-")</f>
        <v>0.14557982700483807</v>
      </c>
      <c r="M8" s="257">
        <f>IF(G8=0,"nd",K8-G8)</f>
        <v>993</v>
      </c>
      <c r="N8" s="258">
        <f t="shared" ref="N8:N12" si="9">K8/$K$6</f>
        <v>0.2124581962532967</v>
      </c>
      <c r="O8" s="252">
        <v>5392</v>
      </c>
      <c r="P8" s="256">
        <f>IFERROR(O8/K8-1,"-")</f>
        <v>-0.30995648835423595</v>
      </c>
      <c r="Q8" s="259">
        <f t="shared" si="3"/>
        <v>-2422</v>
      </c>
      <c r="R8" s="256">
        <f>IFERROR(O8/C8-1,"-")</f>
        <v>0.55299539170506917</v>
      </c>
      <c r="S8" s="259">
        <f t="shared" si="6"/>
        <v>1920</v>
      </c>
      <c r="T8" s="258">
        <f t="shared" ref="T8:T12" si="10">O8/$O$6</f>
        <v>0.1579888071727856</v>
      </c>
      <c r="V8" s="29"/>
      <c r="W8" s="79"/>
      <c r="AE8" s="1"/>
    </row>
    <row r="9" spans="1:31" s="4" customFormat="1" x14ac:dyDescent="0.25">
      <c r="B9" s="97" t="s">
        <v>61</v>
      </c>
      <c r="C9" s="252">
        <v>30876</v>
      </c>
      <c r="D9" s="252">
        <v>6182</v>
      </c>
      <c r="E9" s="252">
        <v>8274</v>
      </c>
      <c r="F9" s="258">
        <f t="shared" si="4"/>
        <v>0.66914678528103522</v>
      </c>
      <c r="G9" s="252">
        <v>27737</v>
      </c>
      <c r="H9" s="254">
        <f>IFERROR(G9/E9-1,"-")</f>
        <v>2.3523084360647815</v>
      </c>
      <c r="I9" s="259">
        <f t="shared" si="7"/>
        <v>19463</v>
      </c>
      <c r="J9" s="258">
        <f t="shared" si="8"/>
        <v>0.68012848805845716</v>
      </c>
      <c r="K9" s="252">
        <v>21758</v>
      </c>
      <c r="L9" s="256">
        <f>IFERROR(K9/G9-1,"-")</f>
        <v>-0.21556044272992758</v>
      </c>
      <c r="M9" s="257">
        <f>IF(G9=0,"nd",K9-G9)</f>
        <v>-5979</v>
      </c>
      <c r="N9" s="258">
        <f t="shared" si="9"/>
        <v>0.59158759074471845</v>
      </c>
      <c r="O9" s="252">
        <v>20422</v>
      </c>
      <c r="P9" s="256">
        <f t="shared" si="2"/>
        <v>-6.1402702454269709E-2</v>
      </c>
      <c r="Q9" s="259">
        <f t="shared" si="3"/>
        <v>-1336</v>
      </c>
      <c r="R9" s="260">
        <f t="shared" si="5"/>
        <v>-0.33858012695945072</v>
      </c>
      <c r="S9" s="259">
        <f t="shared" si="6"/>
        <v>-10454</v>
      </c>
      <c r="T9" s="258">
        <f t="shared" si="10"/>
        <v>0.59837674704796506</v>
      </c>
      <c r="V9" s="29"/>
      <c r="W9" s="79"/>
      <c r="AE9" s="1"/>
    </row>
    <row r="10" spans="1:31" s="4" customFormat="1" x14ac:dyDescent="0.25">
      <c r="B10" s="245" t="s">
        <v>193</v>
      </c>
      <c r="C10" s="261">
        <v>7931</v>
      </c>
      <c r="D10" s="261">
        <v>1273</v>
      </c>
      <c r="E10" s="261">
        <v>3634</v>
      </c>
      <c r="F10" s="262">
        <f>IFERROR(E10/$E$6,"-")</f>
        <v>0.29389405580266881</v>
      </c>
      <c r="G10" s="261">
        <v>6224</v>
      </c>
      <c r="H10" s="250">
        <f>IFERROR(G10/E10-1,"-")</f>
        <v>0.71271326362135379</v>
      </c>
      <c r="I10" s="251">
        <f>IFERROR(G10-E10,"-")</f>
        <v>2590</v>
      </c>
      <c r="J10" s="262">
        <f>IFERROR(G10/$G$6,"-")</f>
        <v>0.15261635035064489</v>
      </c>
      <c r="K10" s="261">
        <v>7207</v>
      </c>
      <c r="L10" s="250">
        <f>IFERROR(K10/G10-1,"-")</f>
        <v>0.15793701799485871</v>
      </c>
      <c r="M10" s="251">
        <f>IFERROR(K10-G10,"-")</f>
        <v>983</v>
      </c>
      <c r="N10" s="262">
        <f>IFERROR(K10/$K$6,"-")</f>
        <v>0.19595421300198482</v>
      </c>
      <c r="O10" s="261">
        <v>8315</v>
      </c>
      <c r="P10" s="250">
        <f>IFERROR(O10/K10-1,"-")</f>
        <v>0.1537394200083253</v>
      </c>
      <c r="Q10" s="251">
        <f>IFERROR(O10-K10,"-")</f>
        <v>1108</v>
      </c>
      <c r="R10" s="250">
        <f t="shared" si="5"/>
        <v>4.8417601815660127E-2</v>
      </c>
      <c r="S10" s="251">
        <f t="shared" si="6"/>
        <v>384</v>
      </c>
      <c r="T10" s="262">
        <f>IFERROR(O10/$O$6,"-")</f>
        <v>0.24363444577924931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7854</v>
      </c>
      <c r="D11" s="252">
        <v>1249</v>
      </c>
      <c r="E11" s="252">
        <v>2005</v>
      </c>
      <c r="F11" s="258">
        <f t="shared" si="4"/>
        <v>0.16215123331985443</v>
      </c>
      <c r="G11" s="252">
        <v>5739</v>
      </c>
      <c r="H11" s="260">
        <f t="shared" ref="H11:H12" si="11">G11/E11-1</f>
        <v>1.8623441396508729</v>
      </c>
      <c r="I11" s="259">
        <f t="shared" si="7"/>
        <v>3734</v>
      </c>
      <c r="J11" s="258">
        <f t="shared" si="8"/>
        <v>0.14072384875680446</v>
      </c>
      <c r="K11" s="252">
        <v>6867</v>
      </c>
      <c r="L11" s="256">
        <f>K11/G11-1</f>
        <v>0.1965499215891271</v>
      </c>
      <c r="M11" s="259">
        <f t="shared" si="1"/>
        <v>1128</v>
      </c>
      <c r="N11" s="258">
        <f t="shared" si="9"/>
        <v>0.18670980722695016</v>
      </c>
      <c r="O11" s="252">
        <v>7989</v>
      </c>
      <c r="P11" s="260">
        <f t="shared" si="2"/>
        <v>0.163390126692879</v>
      </c>
      <c r="Q11" s="259">
        <f t="shared" si="3"/>
        <v>1122</v>
      </c>
      <c r="R11" s="260">
        <f t="shared" ref="R11:R12" si="12">O11/D11-1</f>
        <v>5.3963170536429139</v>
      </c>
      <c r="S11" s="259">
        <f t="shared" ref="S11:S12" si="13">O11-D11</f>
        <v>6740</v>
      </c>
      <c r="T11" s="258">
        <f t="shared" si="10"/>
        <v>0.23408245187377305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77</v>
      </c>
      <c r="D12" s="252">
        <v>24</v>
      </c>
      <c r="E12" s="252">
        <v>239</v>
      </c>
      <c r="F12" s="258">
        <f t="shared" si="4"/>
        <v>1.9328750505458958E-2</v>
      </c>
      <c r="G12" s="252">
        <v>485</v>
      </c>
      <c r="H12" s="260">
        <f t="shared" si="11"/>
        <v>1.0292887029288704</v>
      </c>
      <c r="I12" s="259">
        <f t="shared" si="7"/>
        <v>246</v>
      </c>
      <c r="J12" s="258">
        <f t="shared" si="8"/>
        <v>1.1892501593840419E-2</v>
      </c>
      <c r="K12" s="252">
        <v>340</v>
      </c>
      <c r="L12" s="256">
        <f t="shared" si="0"/>
        <v>-0.2989690721649485</v>
      </c>
      <c r="M12" s="259">
        <f t="shared" si="1"/>
        <v>-145</v>
      </c>
      <c r="N12" s="258">
        <f t="shared" si="9"/>
        <v>9.2444057750346673E-3</v>
      </c>
      <c r="O12" s="252">
        <v>326</v>
      </c>
      <c r="P12" s="260">
        <f>O12/K12-1</f>
        <v>-4.1176470588235259E-2</v>
      </c>
      <c r="Q12" s="259">
        <f t="shared" si="3"/>
        <v>-14</v>
      </c>
      <c r="R12" s="260">
        <f t="shared" si="12"/>
        <v>12.583333333333334</v>
      </c>
      <c r="S12" s="259">
        <f t="shared" si="13"/>
        <v>302</v>
      </c>
      <c r="T12" s="258">
        <f t="shared" si="10"/>
        <v>9.5519939054762807E-3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25.814 viajeros 
cuota: 75,6%</v>
      </c>
    </row>
    <row r="20" spans="27:27" x14ac:dyDescent="0.25">
      <c r="AA20" t="str">
        <f>CONCATENATE("Apartamentos: 
",FIXED(O10,0)," viajeros
cuota: ",FIXED(T10*100,1),"%")</f>
        <v>Apartamentos: 
8.315 viajeros
cuota: 24,4%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76491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62773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6912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CE8AC-03B1-4049-A7A6-B7D08C7F05F4}">
  <sheetPr>
    <tabColor rgb="FF336600"/>
  </sheetPr>
  <dimension ref="A3:A23"/>
  <sheetViews>
    <sheetView showGridLines="0" workbookViewId="0">
      <selection activeCell="F20" sqref="F20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164A4-032F-4303-97BB-8116EEBC89B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28236</v>
      </c>
      <c r="D6" s="243">
        <v>5079</v>
      </c>
      <c r="E6" s="243">
        <v>28769</v>
      </c>
      <c r="F6" s="244">
        <f>E6/$E$6</f>
        <v>1</v>
      </c>
      <c r="G6" s="243">
        <v>29124</v>
      </c>
      <c r="H6" s="244">
        <f>G6/E6-1</f>
        <v>1.2339671173833056E-2</v>
      </c>
      <c r="I6" s="243">
        <f>G6-E6</f>
        <v>355</v>
      </c>
      <c r="J6" s="244">
        <f>G6/$G$6</f>
        <v>1</v>
      </c>
      <c r="K6" s="243">
        <v>26923</v>
      </c>
      <c r="L6" s="244">
        <f t="shared" ref="L6:L12" si="0">K6/G6-1</f>
        <v>-7.5573410245845296E-2</v>
      </c>
      <c r="M6" s="243">
        <f t="shared" ref="M6:M12" si="1">K6-G6</f>
        <v>-2201</v>
      </c>
      <c r="N6" s="244">
        <f>K6/$K$6</f>
        <v>1</v>
      </c>
      <c r="O6" s="243">
        <v>27022</v>
      </c>
      <c r="P6" s="244">
        <f t="shared" ref="P6:P11" si="2">O6/K6-1</f>
        <v>3.6771533632953268E-3</v>
      </c>
      <c r="Q6" s="243">
        <f t="shared" ref="Q6:Q12" si="3">O6-K6</f>
        <v>99</v>
      </c>
      <c r="R6" s="244">
        <f>O6/C6-1</f>
        <v>-4.299475846437173E-2</v>
      </c>
      <c r="S6" s="243">
        <f>O6-C6</f>
        <v>-1214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8873</v>
      </c>
      <c r="D7" s="246">
        <v>2065</v>
      </c>
      <c r="E7" s="246">
        <v>4340</v>
      </c>
      <c r="F7" s="247">
        <f t="shared" ref="F7:F12" si="4">E7/$E$6</f>
        <v>0.15085682505474643</v>
      </c>
      <c r="G7" s="246">
        <v>11126</v>
      </c>
      <c r="H7" s="248">
        <f>G7/E7-1</f>
        <v>1.5635944700460831</v>
      </c>
      <c r="I7" s="249">
        <f>G7-E7</f>
        <v>6786</v>
      </c>
      <c r="J7" s="247">
        <f>G7/$G$6</f>
        <v>0.38202170031589067</v>
      </c>
      <c r="K7" s="246">
        <v>14836</v>
      </c>
      <c r="L7" s="250">
        <f t="shared" si="0"/>
        <v>0.33345317274851705</v>
      </c>
      <c r="M7" s="251">
        <f t="shared" si="1"/>
        <v>3710</v>
      </c>
      <c r="N7" s="247">
        <f>K7/$K$6</f>
        <v>0.55105300300858007</v>
      </c>
      <c r="O7" s="246">
        <v>17196</v>
      </c>
      <c r="P7" s="248">
        <f t="shared" si="2"/>
        <v>0.15907252628740909</v>
      </c>
      <c r="Q7" s="249">
        <f t="shared" si="3"/>
        <v>2360</v>
      </c>
      <c r="R7" s="248">
        <f t="shared" ref="R7:R10" si="5">O7/C7-1</f>
        <v>0.93801420038318484</v>
      </c>
      <c r="S7" s="249">
        <f t="shared" ref="S7:S10" si="6">O7-C7</f>
        <v>8323</v>
      </c>
      <c r="T7" s="247">
        <f>O7/$O$6</f>
        <v>0.63637036488786913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4333</v>
      </c>
      <c r="D8" s="252">
        <v>1111</v>
      </c>
      <c r="E8" s="252">
        <v>2027</v>
      </c>
      <c r="F8" s="253">
        <f t="shared" si="4"/>
        <v>7.0457784420730654E-2</v>
      </c>
      <c r="G8" s="252">
        <v>6197</v>
      </c>
      <c r="H8" s="254">
        <f>IFERROR(G8/E8-1,"-")</f>
        <v>2.0572274296990627</v>
      </c>
      <c r="I8" s="255">
        <f t="shared" ref="I8:I12" si="7">G8-E8</f>
        <v>4170</v>
      </c>
      <c r="J8" s="253">
        <f t="shared" ref="J8:J12" si="8">G8/$G$6</f>
        <v>0.21277983793434968</v>
      </c>
      <c r="K8" s="252">
        <v>8419</v>
      </c>
      <c r="L8" s="256">
        <f>IFERROR(K8/G8-1,"-")</f>
        <v>0.35856059383572703</v>
      </c>
      <c r="M8" s="257">
        <f>IF(G8=0,"nd",K8-G8)</f>
        <v>2222</v>
      </c>
      <c r="N8" s="258">
        <f t="shared" ref="N8:N12" si="9">K8/$K$6</f>
        <v>0.31270660773316494</v>
      </c>
      <c r="O8" s="252">
        <v>12266</v>
      </c>
      <c r="P8" s="256">
        <f>IFERROR(O8/K8-1,"-")</f>
        <v>0.45694262976600553</v>
      </c>
      <c r="Q8" s="259">
        <f t="shared" si="3"/>
        <v>3847</v>
      </c>
      <c r="R8" s="256">
        <f>IFERROR(O8/C8-1,"-")</f>
        <v>1.8308331410108472</v>
      </c>
      <c r="S8" s="259">
        <f t="shared" si="6"/>
        <v>7933</v>
      </c>
      <c r="T8" s="258">
        <f t="shared" ref="T8:T12" si="10">O8/$O$6</f>
        <v>0.4539264303160388</v>
      </c>
      <c r="V8" s="29"/>
      <c r="W8" s="79"/>
      <c r="AE8" s="1"/>
    </row>
    <row r="9" spans="1:31" s="4" customFormat="1" x14ac:dyDescent="0.25">
      <c r="B9" s="97" t="s">
        <v>61</v>
      </c>
      <c r="C9" s="252">
        <v>4540</v>
      </c>
      <c r="D9" s="252">
        <v>954</v>
      </c>
      <c r="E9" s="252">
        <v>2313</v>
      </c>
      <c r="F9" s="258">
        <f t="shared" si="4"/>
        <v>8.0399040634015775E-2</v>
      </c>
      <c r="G9" s="252">
        <v>4929</v>
      </c>
      <c r="H9" s="254">
        <f>IFERROR(G9/E9-1,"-")</f>
        <v>1.1309987029831388</v>
      </c>
      <c r="I9" s="259">
        <f t="shared" si="7"/>
        <v>2616</v>
      </c>
      <c r="J9" s="258">
        <f t="shared" si="8"/>
        <v>0.16924186238154099</v>
      </c>
      <c r="K9" s="252">
        <v>6417</v>
      </c>
      <c r="L9" s="256">
        <f>IFERROR(K9/G9-1,"-")</f>
        <v>0.30188679245283012</v>
      </c>
      <c r="M9" s="257">
        <f>IF(G9=0,"nd",K9-G9)</f>
        <v>1488</v>
      </c>
      <c r="N9" s="258">
        <f t="shared" si="9"/>
        <v>0.23834639527541507</v>
      </c>
      <c r="O9" s="252">
        <v>4930</v>
      </c>
      <c r="P9" s="256">
        <f t="shared" si="2"/>
        <v>-0.23172822191055009</v>
      </c>
      <c r="Q9" s="259">
        <f t="shared" si="3"/>
        <v>-1487</v>
      </c>
      <c r="R9" s="260">
        <f t="shared" si="5"/>
        <v>8.5903083700440419E-2</v>
      </c>
      <c r="S9" s="259">
        <f t="shared" si="6"/>
        <v>390</v>
      </c>
      <c r="T9" s="258">
        <f t="shared" si="10"/>
        <v>0.18244393457183036</v>
      </c>
      <c r="V9" s="29"/>
      <c r="W9" s="79"/>
      <c r="AE9" s="1"/>
    </row>
    <row r="10" spans="1:31" s="4" customFormat="1" x14ac:dyDescent="0.25">
      <c r="B10" s="245" t="s">
        <v>193</v>
      </c>
      <c r="C10" s="261">
        <v>19363</v>
      </c>
      <c r="D10" s="261">
        <v>3014</v>
      </c>
      <c r="E10" s="261">
        <v>24429</v>
      </c>
      <c r="F10" s="262">
        <f>IFERROR(E10/$E$6,"-")</f>
        <v>0.8491431749452536</v>
      </c>
      <c r="G10" s="261">
        <v>17998</v>
      </c>
      <c r="H10" s="250">
        <f>IFERROR(G10/E10-1,"-")</f>
        <v>-0.26325269147324903</v>
      </c>
      <c r="I10" s="251">
        <f>IFERROR(G10-E10,"-")</f>
        <v>-6431</v>
      </c>
      <c r="J10" s="262">
        <f>IFERROR(G10/$G$6,"-")</f>
        <v>0.61797829968410933</v>
      </c>
      <c r="K10" s="261">
        <v>12087</v>
      </c>
      <c r="L10" s="250">
        <f>IFERROR(K10/G10-1,"-")</f>
        <v>-0.32842538059784421</v>
      </c>
      <c r="M10" s="251">
        <f>IFERROR(K10-G10,"-")</f>
        <v>-5911</v>
      </c>
      <c r="N10" s="262">
        <f>IFERROR(K10/$K$6,"-")</f>
        <v>0.44894699699141999</v>
      </c>
      <c r="O10" s="261">
        <v>9826</v>
      </c>
      <c r="P10" s="250">
        <f>IFERROR(O10/K10-1,"-")</f>
        <v>-0.18706047819971872</v>
      </c>
      <c r="Q10" s="251">
        <f>IFERROR(O10-K10,"-")</f>
        <v>-2261</v>
      </c>
      <c r="R10" s="250">
        <f t="shared" si="5"/>
        <v>-0.4925373134328358</v>
      </c>
      <c r="S10" s="251">
        <f t="shared" si="6"/>
        <v>-9537</v>
      </c>
      <c r="T10" s="262">
        <f>IFERROR(O10/$O$6,"-")</f>
        <v>0.36362963511213087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17850</v>
      </c>
      <c r="D11" s="252">
        <v>2792</v>
      </c>
      <c r="E11" s="252">
        <v>7135</v>
      </c>
      <c r="F11" s="258">
        <f t="shared" si="4"/>
        <v>0.24801001077548751</v>
      </c>
      <c r="G11" s="252">
        <v>14783</v>
      </c>
      <c r="H11" s="260">
        <f t="shared" ref="H11:H12" si="11">G11/E11-1</f>
        <v>1.0718990889978977</v>
      </c>
      <c r="I11" s="259">
        <f t="shared" si="7"/>
        <v>7648</v>
      </c>
      <c r="J11" s="258">
        <f t="shared" si="8"/>
        <v>0.507588243373163</v>
      </c>
      <c r="K11" s="252">
        <v>10330</v>
      </c>
      <c r="L11" s="256">
        <f>K11/G11-1</f>
        <v>-0.30122437935466417</v>
      </c>
      <c r="M11" s="259">
        <f t="shared" si="1"/>
        <v>-4453</v>
      </c>
      <c r="N11" s="258">
        <f t="shared" si="9"/>
        <v>0.38368681053374437</v>
      </c>
      <c r="O11" s="252">
        <v>8445</v>
      </c>
      <c r="P11" s="260">
        <f t="shared" si="2"/>
        <v>-0.18247821878025172</v>
      </c>
      <c r="Q11" s="259">
        <f t="shared" si="3"/>
        <v>-1885</v>
      </c>
      <c r="R11" s="260">
        <f t="shared" ref="R11:R12" si="12">O11/D11-1</f>
        <v>2.0247134670487106</v>
      </c>
      <c r="S11" s="259">
        <f t="shared" ref="S11:S12" si="13">O11-D11</f>
        <v>5653</v>
      </c>
      <c r="T11" s="258">
        <f t="shared" si="10"/>
        <v>0.31252312930205017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1513</v>
      </c>
      <c r="D12" s="252">
        <v>222</v>
      </c>
      <c r="E12" s="252">
        <v>4594</v>
      </c>
      <c r="F12" s="258">
        <f t="shared" si="4"/>
        <v>0.15968577288053112</v>
      </c>
      <c r="G12" s="252">
        <v>3215</v>
      </c>
      <c r="H12" s="260">
        <f t="shared" si="11"/>
        <v>-0.30017414018284716</v>
      </c>
      <c r="I12" s="259">
        <f t="shared" si="7"/>
        <v>-1379</v>
      </c>
      <c r="J12" s="258">
        <f t="shared" si="8"/>
        <v>0.1103900563109463</v>
      </c>
      <c r="K12" s="252">
        <v>1757</v>
      </c>
      <c r="L12" s="256">
        <f t="shared" si="0"/>
        <v>-0.45349922239502338</v>
      </c>
      <c r="M12" s="259">
        <f t="shared" si="1"/>
        <v>-1458</v>
      </c>
      <c r="N12" s="258">
        <f t="shared" si="9"/>
        <v>6.526018645767559E-2</v>
      </c>
      <c r="O12" s="252">
        <v>1381</v>
      </c>
      <c r="P12" s="260">
        <f>O12/K12-1</f>
        <v>-0.2140011383039272</v>
      </c>
      <c r="Q12" s="259">
        <f t="shared" si="3"/>
        <v>-376</v>
      </c>
      <c r="R12" s="260">
        <f t="shared" si="12"/>
        <v>5.2207207207207205</v>
      </c>
      <c r="S12" s="259">
        <f t="shared" si="13"/>
        <v>1159</v>
      </c>
      <c r="T12" s="258">
        <f t="shared" si="10"/>
        <v>5.1106505810080673E-2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17.196 viajeros 
cuota: 63,6%</v>
      </c>
    </row>
    <row r="20" spans="27:27" x14ac:dyDescent="0.25">
      <c r="AA20" t="str">
        <f>CONCATENATE("Apartamentos: 
",FIXED(O10,0)," viajeros
cuota: ",FIXED(T10*100,1),"%")</f>
        <v>Apartamentos: 
9.826 viajeros
cuota: 36,4%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51328</v>
      </c>
      <c r="D134" s="228">
        <v>24912</v>
      </c>
      <c r="E134" s="228">
        <v>43482</v>
      </c>
      <c r="F134" s="228">
        <v>48094</v>
      </c>
      <c r="G134" s="229">
        <f>F134/E134-1</f>
        <v>0.10606687824847061</v>
      </c>
      <c r="H134" s="228">
        <f>F134-E134</f>
        <v>4612</v>
      </c>
      <c r="I134" s="229">
        <f>F134/F$134</f>
        <v>1</v>
      </c>
      <c r="J134" s="228">
        <v>51902</v>
      </c>
      <c r="K134" s="229">
        <f>J134/J$134</f>
        <v>1</v>
      </c>
      <c r="L134" s="229">
        <f>J134/F134-1</f>
        <v>7.9178275876408799E-2</v>
      </c>
      <c r="M134" s="228">
        <f>J134-F134</f>
        <v>3808</v>
      </c>
      <c r="N134" s="229">
        <f>J134/D134-1</f>
        <v>1.083413615928067</v>
      </c>
      <c r="O134" s="228">
        <f>J134-D134</f>
        <v>26990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18179</v>
      </c>
      <c r="D135" s="246">
        <v>3947</v>
      </c>
      <c r="E135" s="246">
        <v>9077</v>
      </c>
      <c r="F135" s="246">
        <v>18678</v>
      </c>
      <c r="G135" s="250">
        <f>IFERROR(F135/E135-1,"-")</f>
        <v>1.0577283243362343</v>
      </c>
      <c r="H135" s="246">
        <f t="shared" ref="H135:H138" si="14">F135-E135</f>
        <v>9601</v>
      </c>
      <c r="I135" s="248">
        <f>F135/F$134</f>
        <v>0.38836445294631344</v>
      </c>
      <c r="J135" s="246">
        <v>28925</v>
      </c>
      <c r="K135" s="247">
        <f t="shared" ref="K135:K138" si="15">J135/J$134</f>
        <v>0.55730029671303616</v>
      </c>
      <c r="L135" s="248">
        <f t="shared" ref="L135:L138" si="16">J135/F135-1</f>
        <v>0.5486133418995609</v>
      </c>
      <c r="M135" s="249">
        <f t="shared" ref="M135:M138" si="17">J135-F135</f>
        <v>10247</v>
      </c>
      <c r="N135" s="247">
        <f t="shared" ref="N135:N138" si="18">J135/D135-1</f>
        <v>6.328350646060299</v>
      </c>
      <c r="O135" s="246">
        <f t="shared" ref="O135:O138" si="19">J135-D135</f>
        <v>24978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9694</v>
      </c>
      <c r="D136" s="252">
        <v>2180</v>
      </c>
      <c r="E136" s="252">
        <v>4351</v>
      </c>
      <c r="F136" s="252">
        <v>9363</v>
      </c>
      <c r="G136" s="256">
        <f t="shared" ref="G136:G138" si="20">IFERROR(F136/E136-1,"-")</f>
        <v>1.1519190990576877</v>
      </c>
      <c r="H136" s="252">
        <f t="shared" si="14"/>
        <v>5012</v>
      </c>
      <c r="I136" s="260">
        <f t="shared" ref="I136:I138" si="21">F136/F$134</f>
        <v>0.19468124922027696</v>
      </c>
      <c r="J136" s="252">
        <v>15562</v>
      </c>
      <c r="K136" s="258">
        <f t="shared" si="15"/>
        <v>0.29983430310970677</v>
      </c>
      <c r="L136" s="260">
        <f t="shared" si="16"/>
        <v>0.66207412154224077</v>
      </c>
      <c r="M136" s="259">
        <f t="shared" si="17"/>
        <v>6199</v>
      </c>
      <c r="N136" s="258">
        <f t="shared" si="18"/>
        <v>6.1385321100917434</v>
      </c>
      <c r="O136" s="252">
        <f t="shared" si="19"/>
        <v>13382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8485</v>
      </c>
      <c r="D137" s="252">
        <v>1767</v>
      </c>
      <c r="E137" s="252">
        <v>4726</v>
      </c>
      <c r="F137" s="252">
        <v>9315</v>
      </c>
      <c r="G137" s="254">
        <f t="shared" si="20"/>
        <v>0.97101142615319502</v>
      </c>
      <c r="H137" s="252">
        <f t="shared" si="14"/>
        <v>4589</v>
      </c>
      <c r="I137" s="264">
        <f t="shared" si="21"/>
        <v>0.19368320372603651</v>
      </c>
      <c r="J137" s="252">
        <v>13363</v>
      </c>
      <c r="K137" s="258">
        <f t="shared" si="15"/>
        <v>0.25746599360332934</v>
      </c>
      <c r="L137" s="260">
        <f t="shared" si="16"/>
        <v>0.43456790123456801</v>
      </c>
      <c r="M137" s="259">
        <f t="shared" si="17"/>
        <v>4048</v>
      </c>
      <c r="N137" s="258">
        <f t="shared" si="18"/>
        <v>6.5625353706847767</v>
      </c>
      <c r="O137" s="252">
        <f t="shared" si="19"/>
        <v>11596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33149</v>
      </c>
      <c r="D138" s="246">
        <v>20965</v>
      </c>
      <c r="E138" s="246">
        <v>34405</v>
      </c>
      <c r="F138" s="246">
        <v>29416</v>
      </c>
      <c r="G138" s="250">
        <f t="shared" si="20"/>
        <v>-0.1450079930242697</v>
      </c>
      <c r="H138" s="246">
        <f t="shared" si="14"/>
        <v>-4989</v>
      </c>
      <c r="I138" s="248">
        <f t="shared" si="21"/>
        <v>0.6116355470536865</v>
      </c>
      <c r="J138" s="246">
        <v>22977</v>
      </c>
      <c r="K138" s="247">
        <f t="shared" si="15"/>
        <v>0.4426997032869639</v>
      </c>
      <c r="L138" s="248">
        <f t="shared" si="16"/>
        <v>-0.21889447919499594</v>
      </c>
      <c r="M138" s="249">
        <f t="shared" si="17"/>
        <v>-6439</v>
      </c>
      <c r="N138" s="247">
        <f t="shared" si="18"/>
        <v>9.5969472931075606E-2</v>
      </c>
      <c r="O138" s="246">
        <f t="shared" si="19"/>
        <v>2012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3FAC-A711-4DB0-992D-031844FB52E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588589</v>
      </c>
      <c r="D6" s="243">
        <v>190562</v>
      </c>
      <c r="E6" s="243">
        <v>384545</v>
      </c>
      <c r="F6" s="244">
        <f>E6/$E$6</f>
        <v>1</v>
      </c>
      <c r="G6" s="243">
        <v>582661</v>
      </c>
      <c r="H6" s="244">
        <f>G6/E6-1</f>
        <v>0.51519588084619494</v>
      </c>
      <c r="I6" s="243">
        <f>G6-E6</f>
        <v>198116</v>
      </c>
      <c r="J6" s="244">
        <f>G6/$G$6</f>
        <v>1</v>
      </c>
      <c r="K6" s="243">
        <v>610630</v>
      </c>
      <c r="L6" s="244">
        <f>K6/G6-1</f>
        <v>4.8002183087592964E-2</v>
      </c>
      <c r="M6" s="243">
        <f>K6-G6</f>
        <v>27969</v>
      </c>
      <c r="N6" s="244">
        <f>K6/$K$6</f>
        <v>1</v>
      </c>
      <c r="O6" s="243">
        <v>602747</v>
      </c>
      <c r="P6" s="244">
        <f>O6/K6-1</f>
        <v>-1.2909617935574769E-2</v>
      </c>
      <c r="Q6" s="243">
        <f>O6-K6</f>
        <v>-7883</v>
      </c>
      <c r="R6" s="244">
        <f>IFERROR(O6/C6-1,"-")</f>
        <v>2.4054136247874114E-2</v>
      </c>
      <c r="S6" s="243">
        <f>O6-C6</f>
        <v>14158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119106</v>
      </c>
      <c r="D7" s="252">
        <v>20277</v>
      </c>
      <c r="E7" s="252">
        <v>137416</v>
      </c>
      <c r="F7" s="258">
        <f t="shared" ref="F7:F16" si="0">E7/$E$6</f>
        <v>0.35734699449999352</v>
      </c>
      <c r="G7" s="252">
        <v>118869</v>
      </c>
      <c r="H7" s="260">
        <f>G7/E7-1</f>
        <v>-0.13496972696047038</v>
      </c>
      <c r="I7" s="259">
        <f>G7-E7</f>
        <v>-18547</v>
      </c>
      <c r="J7" s="258">
        <f>G7/$G$6</f>
        <v>0.20401056532014328</v>
      </c>
      <c r="K7" s="252">
        <v>103873</v>
      </c>
      <c r="L7" s="260">
        <f>K7/G7-1</f>
        <v>-0.12615568398825594</v>
      </c>
      <c r="M7" s="259">
        <f>K7-G7</f>
        <v>-14996</v>
      </c>
      <c r="N7" s="258">
        <f>K7/$K$6</f>
        <v>0.17010792132715391</v>
      </c>
      <c r="O7" s="252">
        <v>88842</v>
      </c>
      <c r="P7" s="260">
        <f>O7/K7-1</f>
        <v>-0.14470555389754802</v>
      </c>
      <c r="Q7" s="259">
        <f>O7-K7</f>
        <v>-15031</v>
      </c>
      <c r="R7" s="260">
        <f t="shared" ref="R7:R16" si="1">IFERROR(O7/C7-1,"-")</f>
        <v>-0.25409299279633268</v>
      </c>
      <c r="S7" s="259">
        <f t="shared" ref="S7:S16" si="2">O7-C7</f>
        <v>-30264</v>
      </c>
      <c r="T7" s="258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70515</v>
      </c>
      <c r="D8" s="252">
        <v>13953</v>
      </c>
      <c r="E8" s="252">
        <v>41134</v>
      </c>
      <c r="F8" s="258">
        <f t="shared" si="0"/>
        <v>0.10696797513945051</v>
      </c>
      <c r="G8" s="252">
        <v>69906</v>
      </c>
      <c r="H8" s="260">
        <f t="shared" ref="H8:H16" si="3">G8/E8-1</f>
        <v>0.69947002479700493</v>
      </c>
      <c r="I8" s="259">
        <f t="shared" ref="I8:I16" si="4">G8-E8</f>
        <v>28772</v>
      </c>
      <c r="J8" s="258">
        <f t="shared" ref="J8:J16" si="5">G8/$G$6</f>
        <v>0.11997713936577187</v>
      </c>
      <c r="K8" s="252">
        <v>63702</v>
      </c>
      <c r="L8" s="260">
        <f t="shared" ref="L8:L16" si="6">K8/G8-1</f>
        <v>-8.8747746974508601E-2</v>
      </c>
      <c r="M8" s="259">
        <f t="shared" ref="M8:M16" si="7">K8-G8</f>
        <v>-6204</v>
      </c>
      <c r="N8" s="258">
        <f t="shared" ref="N8:N16" si="8">K8/$K$6</f>
        <v>0.10432176604490444</v>
      </c>
      <c r="O8" s="252">
        <v>61151</v>
      </c>
      <c r="P8" s="260">
        <f t="shared" ref="P8:P16" si="9">O8/K8-1</f>
        <v>-4.0045838435213921E-2</v>
      </c>
      <c r="Q8" s="259">
        <f t="shared" ref="Q8:Q16" si="10">O8-K8</f>
        <v>-2551</v>
      </c>
      <c r="R8" s="260">
        <f t="shared" si="1"/>
        <v>-0.13279444089909953</v>
      </c>
      <c r="S8" s="259">
        <f t="shared" si="2"/>
        <v>-9364</v>
      </c>
      <c r="T8" s="258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5" t="s">
        <v>46</v>
      </c>
      <c r="C9" s="252">
        <v>6084</v>
      </c>
      <c r="D9" s="252">
        <v>1123</v>
      </c>
      <c r="E9" s="252">
        <v>2321</v>
      </c>
      <c r="F9" s="253">
        <f t="shared" si="0"/>
        <v>6.0357045339297088E-3</v>
      </c>
      <c r="G9" s="252">
        <v>2543</v>
      </c>
      <c r="H9" s="264">
        <f t="shared" si="3"/>
        <v>9.5648427401981984E-2</v>
      </c>
      <c r="I9" s="255">
        <f t="shared" si="4"/>
        <v>222</v>
      </c>
      <c r="J9" s="253">
        <f t="shared" si="5"/>
        <v>4.3644589220833384E-3</v>
      </c>
      <c r="K9" s="252">
        <v>13397</v>
      </c>
      <c r="L9" s="260">
        <f t="shared" si="6"/>
        <v>4.2681871804954774</v>
      </c>
      <c r="M9" s="259">
        <f t="shared" si="7"/>
        <v>10854</v>
      </c>
      <c r="N9" s="258">
        <f t="shared" si="8"/>
        <v>2.19396361135221E-2</v>
      </c>
      <c r="O9" s="252">
        <v>7210</v>
      </c>
      <c r="P9" s="260">
        <f t="shared" si="9"/>
        <v>-0.46181981040531461</v>
      </c>
      <c r="Q9" s="259">
        <f t="shared" si="10"/>
        <v>-6187</v>
      </c>
      <c r="R9" s="260">
        <f t="shared" si="1"/>
        <v>0.18507560815253132</v>
      </c>
      <c r="S9" s="259">
        <f t="shared" si="2"/>
        <v>1126</v>
      </c>
      <c r="T9" s="258">
        <f t="shared" si="11"/>
        <v>1.1961901096148135E-2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206374</v>
      </c>
      <c r="D10" s="252">
        <v>47060</v>
      </c>
      <c r="E10" s="252">
        <v>66876</v>
      </c>
      <c r="F10" s="258">
        <f t="shared" si="0"/>
        <v>0.17390942542485274</v>
      </c>
      <c r="G10" s="252">
        <v>197068</v>
      </c>
      <c r="H10" s="260">
        <f t="shared" si="3"/>
        <v>1.9467671511454032</v>
      </c>
      <c r="I10" s="259">
        <f t="shared" si="4"/>
        <v>130192</v>
      </c>
      <c r="J10" s="258">
        <f t="shared" si="5"/>
        <v>0.3382206806359101</v>
      </c>
      <c r="K10" s="252">
        <v>205761</v>
      </c>
      <c r="L10" s="260">
        <f t="shared" si="6"/>
        <v>4.4111677187569809E-2</v>
      </c>
      <c r="M10" s="259">
        <f t="shared" si="7"/>
        <v>8693</v>
      </c>
      <c r="N10" s="258">
        <f t="shared" si="8"/>
        <v>0.33696510161636345</v>
      </c>
      <c r="O10" s="252">
        <v>223593</v>
      </c>
      <c r="P10" s="260">
        <f t="shared" si="9"/>
        <v>8.6663653462026424E-2</v>
      </c>
      <c r="Q10" s="259">
        <f t="shared" si="10"/>
        <v>17832</v>
      </c>
      <c r="R10" s="260">
        <f t="shared" si="1"/>
        <v>8.3435897932879088E-2</v>
      </c>
      <c r="S10" s="259">
        <f t="shared" si="2"/>
        <v>17219</v>
      </c>
      <c r="T10" s="258">
        <f>O10/$O$6</f>
        <v>0.37095663686422331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16693</v>
      </c>
      <c r="D11" s="252">
        <v>7208</v>
      </c>
      <c r="E11" s="252">
        <v>25544</v>
      </c>
      <c r="F11" s="253">
        <f t="shared" si="0"/>
        <v>6.6426556059758932E-2</v>
      </c>
      <c r="G11" s="252">
        <v>24458</v>
      </c>
      <c r="H11" s="264">
        <f t="shared" si="3"/>
        <v>-4.2514876291888548E-2</v>
      </c>
      <c r="I11" s="255">
        <f t="shared" si="4"/>
        <v>-1086</v>
      </c>
      <c r="J11" s="253">
        <f t="shared" si="5"/>
        <v>4.1976380777158588E-2</v>
      </c>
      <c r="K11" s="252">
        <v>31500</v>
      </c>
      <c r="L11" s="260">
        <f t="shared" si="6"/>
        <v>0.28792215226101892</v>
      </c>
      <c r="M11" s="259">
        <f t="shared" si="7"/>
        <v>7042</v>
      </c>
      <c r="N11" s="258">
        <f t="shared" si="8"/>
        <v>5.1586066848992022E-2</v>
      </c>
      <c r="O11" s="252">
        <v>28196</v>
      </c>
      <c r="P11" s="260">
        <f t="shared" si="9"/>
        <v>-0.10488888888888892</v>
      </c>
      <c r="Q11" s="259">
        <f t="shared" si="10"/>
        <v>-3304</v>
      </c>
      <c r="R11" s="260">
        <f t="shared" si="1"/>
        <v>0.68909123584736109</v>
      </c>
      <c r="S11" s="259">
        <f t="shared" si="2"/>
        <v>11503</v>
      </c>
      <c r="T11" s="258">
        <f t="shared" si="11"/>
        <v>4.6779162733286105E-2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70125</v>
      </c>
      <c r="D12" s="252">
        <v>26940</v>
      </c>
      <c r="E12" s="252">
        <v>48582</v>
      </c>
      <c r="F12" s="258">
        <f t="shared" si="0"/>
        <v>0.12633631954647701</v>
      </c>
      <c r="G12" s="252">
        <v>75501</v>
      </c>
      <c r="H12" s="260">
        <f t="shared" si="3"/>
        <v>0.55409410892923305</v>
      </c>
      <c r="I12" s="259">
        <f t="shared" si="4"/>
        <v>26919</v>
      </c>
      <c r="J12" s="258">
        <f t="shared" si="5"/>
        <v>0.12957963549988757</v>
      </c>
      <c r="K12" s="252">
        <v>88192</v>
      </c>
      <c r="L12" s="260">
        <f t="shared" si="6"/>
        <v>0.16809048886769706</v>
      </c>
      <c r="M12" s="259">
        <f t="shared" si="7"/>
        <v>12691</v>
      </c>
      <c r="N12" s="258">
        <f t="shared" si="8"/>
        <v>0.14442788595385095</v>
      </c>
      <c r="O12" s="252">
        <v>92234</v>
      </c>
      <c r="P12" s="260">
        <f t="shared" si="9"/>
        <v>4.5831821480406321E-2</v>
      </c>
      <c r="Q12" s="259">
        <f t="shared" si="10"/>
        <v>4042</v>
      </c>
      <c r="R12" s="260">
        <f t="shared" si="1"/>
        <v>0.31527985739750441</v>
      </c>
      <c r="S12" s="259">
        <f t="shared" si="2"/>
        <v>22109</v>
      </c>
      <c r="T12" s="258">
        <f t="shared" si="11"/>
        <v>0.15302274420279155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20376</v>
      </c>
      <c r="D13" s="252">
        <v>7454</v>
      </c>
      <c r="E13" s="252">
        <v>9042</v>
      </c>
      <c r="F13" s="253">
        <f t="shared" si="0"/>
        <v>2.3513502971043702E-2</v>
      </c>
      <c r="G13" s="252">
        <v>18683</v>
      </c>
      <c r="H13" s="264">
        <f t="shared" si="3"/>
        <v>1.0662464056624641</v>
      </c>
      <c r="I13" s="255">
        <f t="shared" si="4"/>
        <v>9641</v>
      </c>
      <c r="J13" s="253">
        <f t="shared" si="5"/>
        <v>3.2064957153473461E-2</v>
      </c>
      <c r="K13" s="252">
        <v>23106</v>
      </c>
      <c r="L13" s="260">
        <f t="shared" si="6"/>
        <v>0.23673928169994118</v>
      </c>
      <c r="M13" s="259">
        <f t="shared" si="7"/>
        <v>4423</v>
      </c>
      <c r="N13" s="258">
        <f t="shared" si="8"/>
        <v>3.7839608273422531E-2</v>
      </c>
      <c r="O13" s="252">
        <v>20343</v>
      </c>
      <c r="P13" s="260">
        <f t="shared" si="9"/>
        <v>-0.11957933004414434</v>
      </c>
      <c r="Q13" s="259">
        <f t="shared" si="10"/>
        <v>-2763</v>
      </c>
      <c r="R13" s="260">
        <f t="shared" si="1"/>
        <v>-1.6195524146054296E-3</v>
      </c>
      <c r="S13" s="259">
        <f t="shared" si="2"/>
        <v>-33</v>
      </c>
      <c r="T13" s="258">
        <f t="shared" si="11"/>
        <v>3.3750479056718657E-2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24593</v>
      </c>
      <c r="D14" s="252">
        <v>2629</v>
      </c>
      <c r="E14" s="252">
        <v>23814</v>
      </c>
      <c r="F14" s="258">
        <f t="shared" si="0"/>
        <v>6.1927732775097846E-2</v>
      </c>
      <c r="G14" s="252">
        <v>15534</v>
      </c>
      <c r="H14" s="260">
        <f t="shared" si="3"/>
        <v>-0.34769463340891915</v>
      </c>
      <c r="I14" s="259">
        <f t="shared" si="4"/>
        <v>-8280</v>
      </c>
      <c r="J14" s="258">
        <f t="shared" si="5"/>
        <v>2.6660442349839785E-2</v>
      </c>
      <c r="K14" s="252">
        <v>18834</v>
      </c>
      <c r="L14" s="260">
        <f t="shared" si="6"/>
        <v>0.21243723445345686</v>
      </c>
      <c r="M14" s="259">
        <f t="shared" si="7"/>
        <v>3300</v>
      </c>
      <c r="N14" s="258">
        <f t="shared" si="8"/>
        <v>3.0843555016949707E-2</v>
      </c>
      <c r="O14" s="252">
        <v>15150</v>
      </c>
      <c r="P14" s="260">
        <f t="shared" si="9"/>
        <v>-0.19560369544440903</v>
      </c>
      <c r="Q14" s="259">
        <f t="shared" si="10"/>
        <v>-3684</v>
      </c>
      <c r="R14" s="260">
        <f t="shared" si="1"/>
        <v>-0.38397104867238641</v>
      </c>
      <c r="S14" s="259">
        <f t="shared" si="2"/>
        <v>-9443</v>
      </c>
      <c r="T14" s="258">
        <f t="shared" si="11"/>
        <v>2.5134923939895179E-2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21584</v>
      </c>
      <c r="D15" s="252">
        <v>5545</v>
      </c>
      <c r="E15" s="252">
        <v>11048</v>
      </c>
      <c r="F15" s="253">
        <f t="shared" si="0"/>
        <v>2.8730057600540898E-2</v>
      </c>
      <c r="G15" s="252">
        <v>27158</v>
      </c>
      <c r="H15" s="264">
        <f t="shared" si="3"/>
        <v>1.4581824764663289</v>
      </c>
      <c r="I15" s="255">
        <f t="shared" si="4"/>
        <v>16110</v>
      </c>
      <c r="J15" s="253">
        <f t="shared" si="5"/>
        <v>4.6610293120699683E-2</v>
      </c>
      <c r="K15" s="252">
        <v>27541</v>
      </c>
      <c r="L15" s="260">
        <f t="shared" si="6"/>
        <v>1.4102658516827349E-2</v>
      </c>
      <c r="M15" s="259">
        <f t="shared" si="7"/>
        <v>383</v>
      </c>
      <c r="N15" s="258">
        <f t="shared" si="8"/>
        <v>4.5102598955177438E-2</v>
      </c>
      <c r="O15" s="252">
        <v>32909</v>
      </c>
      <c r="P15" s="260">
        <f t="shared" si="9"/>
        <v>0.19490940779201926</v>
      </c>
      <c r="Q15" s="259">
        <f t="shared" si="10"/>
        <v>5368</v>
      </c>
      <c r="R15" s="260">
        <f t="shared" si="1"/>
        <v>0.52469421793921422</v>
      </c>
      <c r="S15" s="259">
        <f t="shared" si="2"/>
        <v>11325</v>
      </c>
      <c r="T15" s="258">
        <f t="shared" si="11"/>
        <v>5.4598363824291118E-2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33139</v>
      </c>
      <c r="D16" s="252">
        <f>D6-SUM(D7:D15)</f>
        <v>58373</v>
      </c>
      <c r="E16" s="252">
        <f>E6-SUM(E7:E15)</f>
        <v>18768</v>
      </c>
      <c r="F16" s="258">
        <f t="shared" si="0"/>
        <v>4.8805731448855139E-2</v>
      </c>
      <c r="G16" s="252">
        <f>G6-SUM(G7:G15)</f>
        <v>32941</v>
      </c>
      <c r="H16" s="260">
        <f t="shared" si="3"/>
        <v>0.75516837169650475</v>
      </c>
      <c r="I16" s="259">
        <f t="shared" si="4"/>
        <v>14173</v>
      </c>
      <c r="J16" s="258">
        <f t="shared" si="5"/>
        <v>5.653544685503234E-2</v>
      </c>
      <c r="K16" s="252">
        <f>K6-SUM(K7:K15)</f>
        <v>34724</v>
      </c>
      <c r="L16" s="260">
        <f t="shared" si="6"/>
        <v>5.4127075680762582E-2</v>
      </c>
      <c r="M16" s="259">
        <f t="shared" si="7"/>
        <v>1783</v>
      </c>
      <c r="N16" s="258">
        <f t="shared" si="8"/>
        <v>5.6865859849663462E-2</v>
      </c>
      <c r="O16" s="252">
        <f>O6-SUM(O7:O15)</f>
        <v>33119</v>
      </c>
      <c r="P16" s="260">
        <f t="shared" si="9"/>
        <v>-4.6221633452367183E-2</v>
      </c>
      <c r="Q16" s="259">
        <f t="shared" si="10"/>
        <v>-1605</v>
      </c>
      <c r="R16" s="260">
        <f t="shared" si="1"/>
        <v>-6.0351851293038994E-4</v>
      </c>
      <c r="S16" s="259">
        <f t="shared" si="2"/>
        <v>-20</v>
      </c>
      <c r="T16" s="258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9384E-6DB4-46E7-882C-EC4165437AE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359761</v>
      </c>
      <c r="D6" s="243">
        <v>113171</v>
      </c>
      <c r="E6" s="243">
        <v>155072</v>
      </c>
      <c r="F6" s="244">
        <f>E6/$E$6</f>
        <v>1</v>
      </c>
      <c r="G6" s="243">
        <v>329527</v>
      </c>
      <c r="H6" s="244">
        <f>G6/E6-1</f>
        <v>1.1249935513825835</v>
      </c>
      <c r="I6" s="243">
        <f>G6-E6</f>
        <v>174455</v>
      </c>
      <c r="J6" s="244">
        <f>G6/$G$6</f>
        <v>1</v>
      </c>
      <c r="K6" s="243">
        <v>355640</v>
      </c>
      <c r="L6" s="244">
        <f>K6/G6-1</f>
        <v>7.9243885933474312E-2</v>
      </c>
      <c r="M6" s="243">
        <f>K6-G6</f>
        <v>26113</v>
      </c>
      <c r="N6" s="244">
        <f>K6/$K$6</f>
        <v>1</v>
      </c>
      <c r="O6" s="243">
        <v>359830</v>
      </c>
      <c r="P6" s="244">
        <f>O6/K6-1</f>
        <v>1.1781576875492084E-2</v>
      </c>
      <c r="Q6" s="243">
        <f>O6-K6</f>
        <v>4190</v>
      </c>
      <c r="R6" s="244">
        <f>IFERROR(O6/C6-1,"-")</f>
        <v>1.9179399656987783E-4</v>
      </c>
      <c r="S6" s="243">
        <f>O6-C6</f>
        <v>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59715</v>
      </c>
      <c r="D7" s="252">
        <v>10899</v>
      </c>
      <c r="E7" s="252">
        <v>57500</v>
      </c>
      <c r="F7" s="258">
        <f t="shared" ref="F7:F16" si="0">E7/$E$6</f>
        <v>0.37079550144449031</v>
      </c>
      <c r="G7" s="252">
        <v>66436</v>
      </c>
      <c r="H7" s="260">
        <f>G7/E7-1</f>
        <v>0.15540869565217386</v>
      </c>
      <c r="I7" s="259">
        <f>G7-E7</f>
        <v>8936</v>
      </c>
      <c r="J7" s="258">
        <f>G7/$G$6</f>
        <v>0.20161018672218059</v>
      </c>
      <c r="K7" s="252">
        <v>59643</v>
      </c>
      <c r="L7" s="260">
        <f>K7/G7-1</f>
        <v>-0.10224878078150401</v>
      </c>
      <c r="M7" s="259">
        <f>K7-G7</f>
        <v>-6793</v>
      </c>
      <c r="N7" s="258">
        <f>K7/$K$6</f>
        <v>0.16770610729951638</v>
      </c>
      <c r="O7" s="252">
        <v>54537</v>
      </c>
      <c r="P7" s="260">
        <f>O7/K7-1</f>
        <v>-8.5609375785926312E-2</v>
      </c>
      <c r="Q7" s="259">
        <f>O7-K7</f>
        <v>-5106</v>
      </c>
      <c r="R7" s="260">
        <f t="shared" ref="R7:R16" si="1">IFERROR(O7/C7-1,"-")</f>
        <v>-8.6711881436824956E-2</v>
      </c>
      <c r="S7" s="259">
        <f t="shared" ref="S7:S16" si="2">O7-C7</f>
        <v>-5178</v>
      </c>
      <c r="T7" s="258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42279</v>
      </c>
      <c r="D8" s="252">
        <v>8874</v>
      </c>
      <c r="E8" s="252">
        <v>12365</v>
      </c>
      <c r="F8" s="258">
        <f t="shared" si="0"/>
        <v>7.9737154354106485E-2</v>
      </c>
      <c r="G8" s="252">
        <v>40782</v>
      </c>
      <c r="H8" s="260">
        <f t="shared" ref="H8:H16" si="3">G8/E8-1</f>
        <v>2.2981803477557623</v>
      </c>
      <c r="I8" s="259">
        <f t="shared" ref="I8:I16" si="4">G8-E8</f>
        <v>28417</v>
      </c>
      <c r="J8" s="258">
        <f t="shared" ref="J8:J16" si="5">G8/$G$6</f>
        <v>0.12375920637762611</v>
      </c>
      <c r="K8" s="252">
        <v>36779</v>
      </c>
      <c r="L8" s="260">
        <f t="shared" ref="L8:L16" si="6">K8/G8-1</f>
        <v>-9.8156049237408616E-2</v>
      </c>
      <c r="M8" s="259">
        <f t="shared" ref="M8:M16" si="7">K8-G8</f>
        <v>-4003</v>
      </c>
      <c r="N8" s="258">
        <f t="shared" ref="N8:N16" si="8">K8/$K$6</f>
        <v>0.10341637611067371</v>
      </c>
      <c r="O8" s="252">
        <v>34129</v>
      </c>
      <c r="P8" s="260">
        <f t="shared" ref="P8:P16" si="9">O8/K8-1</f>
        <v>-7.2051986187770201E-2</v>
      </c>
      <c r="Q8" s="259">
        <f t="shared" ref="Q8:Q16" si="10">O8-K8</f>
        <v>-2650</v>
      </c>
      <c r="R8" s="260">
        <f t="shared" si="1"/>
        <v>-0.19276709477518394</v>
      </c>
      <c r="S8" s="259">
        <f t="shared" si="2"/>
        <v>-8150</v>
      </c>
      <c r="T8" s="258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5" t="s">
        <v>46</v>
      </c>
      <c r="C9" s="252">
        <v>2775</v>
      </c>
      <c r="D9" s="252">
        <v>585</v>
      </c>
      <c r="E9" s="252">
        <v>1160</v>
      </c>
      <c r="F9" s="253">
        <f t="shared" si="0"/>
        <v>7.4803962030540651E-3</v>
      </c>
      <c r="G9" s="252">
        <v>1497</v>
      </c>
      <c r="H9" s="264">
        <f t="shared" si="3"/>
        <v>0.29051724137931045</v>
      </c>
      <c r="I9" s="255">
        <f t="shared" si="4"/>
        <v>337</v>
      </c>
      <c r="J9" s="253">
        <f t="shared" si="5"/>
        <v>4.5428750906602493E-3</v>
      </c>
      <c r="K9" s="252">
        <v>3389</v>
      </c>
      <c r="L9" s="260">
        <f t="shared" si="6"/>
        <v>1.2638610554442216</v>
      </c>
      <c r="M9" s="259">
        <f t="shared" si="7"/>
        <v>1892</v>
      </c>
      <c r="N9" s="258">
        <f t="shared" si="8"/>
        <v>9.5292992914182886E-3</v>
      </c>
      <c r="O9" s="252">
        <v>2330</v>
      </c>
      <c r="P9" s="260">
        <f t="shared" si="9"/>
        <v>-0.31248155798170552</v>
      </c>
      <c r="Q9" s="259">
        <f t="shared" si="10"/>
        <v>-1059</v>
      </c>
      <c r="R9" s="260">
        <f t="shared" si="1"/>
        <v>-0.16036036036036039</v>
      </c>
      <c r="S9" s="259">
        <f t="shared" si="2"/>
        <v>-445</v>
      </c>
      <c r="T9" s="258">
        <f t="shared" si="11"/>
        <v>6.4752799933301833E-3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165981</v>
      </c>
      <c r="D10" s="252">
        <v>38308</v>
      </c>
      <c r="E10" s="252">
        <v>39205</v>
      </c>
      <c r="F10" s="258">
        <f t="shared" si="0"/>
        <v>0.25281804581097811</v>
      </c>
      <c r="G10" s="252">
        <v>139217</v>
      </c>
      <c r="H10" s="260">
        <f t="shared" si="3"/>
        <v>2.5510011478127792</v>
      </c>
      <c r="I10" s="259">
        <f t="shared" si="4"/>
        <v>100012</v>
      </c>
      <c r="J10" s="258">
        <f t="shared" si="5"/>
        <v>0.4224752448206065</v>
      </c>
      <c r="K10" s="252">
        <v>149908</v>
      </c>
      <c r="L10" s="260">
        <f t="shared" si="6"/>
        <v>7.6793782368532515E-2</v>
      </c>
      <c r="M10" s="259">
        <f t="shared" si="7"/>
        <v>10691</v>
      </c>
      <c r="N10" s="258">
        <f t="shared" si="8"/>
        <v>0.42151613991676978</v>
      </c>
      <c r="O10" s="252">
        <v>158283</v>
      </c>
      <c r="P10" s="260">
        <f t="shared" si="9"/>
        <v>5.5867598793926998E-2</v>
      </c>
      <c r="Q10" s="259">
        <f t="shared" si="10"/>
        <v>8375</v>
      </c>
      <c r="R10" s="260">
        <f t="shared" si="1"/>
        <v>-4.6378802393045038E-2</v>
      </c>
      <c r="S10" s="259">
        <f t="shared" si="2"/>
        <v>-7698</v>
      </c>
      <c r="T10" s="258">
        <f>O10/$O$6</f>
        <v>0.4398827223966873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10357</v>
      </c>
      <c r="D11" s="252">
        <v>5757</v>
      </c>
      <c r="E11" s="252">
        <v>9171</v>
      </c>
      <c r="F11" s="253">
        <f t="shared" si="0"/>
        <v>5.9140270326042098E-2</v>
      </c>
      <c r="G11" s="252">
        <v>15618</v>
      </c>
      <c r="H11" s="264">
        <f t="shared" si="3"/>
        <v>0.70297677461563635</v>
      </c>
      <c r="I11" s="255">
        <f t="shared" si="4"/>
        <v>6447</v>
      </c>
      <c r="J11" s="253">
        <f t="shared" si="5"/>
        <v>4.7395205855665846E-2</v>
      </c>
      <c r="K11" s="252">
        <v>18555</v>
      </c>
      <c r="L11" s="260">
        <f t="shared" si="6"/>
        <v>0.18805224740683824</v>
      </c>
      <c r="M11" s="259">
        <f t="shared" si="7"/>
        <v>2937</v>
      </c>
      <c r="N11" s="258">
        <f t="shared" si="8"/>
        <v>5.2173546282757846E-2</v>
      </c>
      <c r="O11" s="252">
        <v>19490</v>
      </c>
      <c r="P11" s="260">
        <f t="shared" si="9"/>
        <v>5.0390730261385075E-2</v>
      </c>
      <c r="Q11" s="259">
        <f t="shared" si="10"/>
        <v>935</v>
      </c>
      <c r="R11" s="260">
        <f t="shared" si="1"/>
        <v>0.88181905957323559</v>
      </c>
      <c r="S11" s="259">
        <f t="shared" si="2"/>
        <v>9133</v>
      </c>
      <c r="T11" s="258">
        <f t="shared" si="11"/>
        <v>5.4164466553650335E-2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35486</v>
      </c>
      <c r="D12" s="252">
        <v>13225</v>
      </c>
      <c r="E12" s="252">
        <v>23118</v>
      </c>
      <c r="F12" s="258">
        <f t="shared" si="0"/>
        <v>0.14907913743293438</v>
      </c>
      <c r="G12" s="252">
        <v>36702</v>
      </c>
      <c r="H12" s="260">
        <f t="shared" si="3"/>
        <v>0.5875940825330912</v>
      </c>
      <c r="I12" s="259">
        <f t="shared" si="4"/>
        <v>13584</v>
      </c>
      <c r="J12" s="258">
        <f t="shared" si="5"/>
        <v>0.11137782336500499</v>
      </c>
      <c r="K12" s="252">
        <v>48144</v>
      </c>
      <c r="L12" s="260">
        <f t="shared" si="6"/>
        <v>0.31175412784044476</v>
      </c>
      <c r="M12" s="259">
        <f t="shared" si="7"/>
        <v>11442</v>
      </c>
      <c r="N12" s="258">
        <f t="shared" si="8"/>
        <v>0.13537284894837476</v>
      </c>
      <c r="O12" s="252">
        <v>48247</v>
      </c>
      <c r="P12" s="260">
        <f t="shared" si="9"/>
        <v>2.1394150880691409E-3</v>
      </c>
      <c r="Q12" s="259">
        <f t="shared" si="10"/>
        <v>103</v>
      </c>
      <c r="R12" s="260">
        <f t="shared" si="1"/>
        <v>0.35960660542185652</v>
      </c>
      <c r="S12" s="259">
        <f t="shared" si="2"/>
        <v>12761</v>
      </c>
      <c r="T12" s="258">
        <f t="shared" si="11"/>
        <v>0.13408276130394908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10544</v>
      </c>
      <c r="D13" s="252">
        <v>3215</v>
      </c>
      <c r="E13" s="252">
        <v>4159</v>
      </c>
      <c r="F13" s="253">
        <f t="shared" si="0"/>
        <v>2.6819799834915396E-2</v>
      </c>
      <c r="G13" s="252">
        <v>9476</v>
      </c>
      <c r="H13" s="264">
        <f t="shared" si="3"/>
        <v>1.2784323154604471</v>
      </c>
      <c r="I13" s="255">
        <f t="shared" si="4"/>
        <v>5317</v>
      </c>
      <c r="J13" s="253">
        <f t="shared" si="5"/>
        <v>2.8756368977352387E-2</v>
      </c>
      <c r="K13" s="252">
        <v>15942</v>
      </c>
      <c r="L13" s="260">
        <f t="shared" si="6"/>
        <v>0.6823554242296328</v>
      </c>
      <c r="M13" s="259">
        <f t="shared" si="7"/>
        <v>6466</v>
      </c>
      <c r="N13" s="258">
        <f t="shared" si="8"/>
        <v>4.4826228770666963E-2</v>
      </c>
      <c r="O13" s="252">
        <v>14063</v>
      </c>
      <c r="P13" s="260">
        <f t="shared" si="9"/>
        <v>-0.11786475975410859</v>
      </c>
      <c r="Q13" s="259">
        <f t="shared" si="10"/>
        <v>-1879</v>
      </c>
      <c r="R13" s="260">
        <f t="shared" si="1"/>
        <v>0.33374430955993928</v>
      </c>
      <c r="S13" s="259">
        <f t="shared" si="2"/>
        <v>3519</v>
      </c>
      <c r="T13" s="258">
        <f t="shared" si="11"/>
        <v>3.9082344440430204E-2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9741</v>
      </c>
      <c r="D14" s="252">
        <v>866</v>
      </c>
      <c r="E14" s="252">
        <v>5034</v>
      </c>
      <c r="F14" s="258">
        <f t="shared" si="0"/>
        <v>3.2462340074288075E-2</v>
      </c>
      <c r="G14" s="252">
        <v>4983</v>
      </c>
      <c r="H14" s="260">
        <f t="shared" si="3"/>
        <v>-1.0131108462455352E-2</v>
      </c>
      <c r="I14" s="259">
        <f t="shared" si="4"/>
        <v>-51</v>
      </c>
      <c r="J14" s="258">
        <f t="shared" si="5"/>
        <v>1.5121674399973296E-2</v>
      </c>
      <c r="K14" s="252">
        <v>6449</v>
      </c>
      <c r="L14" s="260">
        <f t="shared" si="6"/>
        <v>0.29420028095524775</v>
      </c>
      <c r="M14" s="259">
        <f t="shared" si="7"/>
        <v>1466</v>
      </c>
      <c r="N14" s="258">
        <f t="shared" si="8"/>
        <v>1.813350579237431E-2</v>
      </c>
      <c r="O14" s="252">
        <v>5126</v>
      </c>
      <c r="P14" s="260">
        <f t="shared" si="9"/>
        <v>-0.20514808497441461</v>
      </c>
      <c r="Q14" s="259">
        <f t="shared" si="10"/>
        <v>-1323</v>
      </c>
      <c r="R14" s="260">
        <f t="shared" si="1"/>
        <v>-0.47377066009649937</v>
      </c>
      <c r="S14" s="259">
        <f t="shared" si="2"/>
        <v>-4615</v>
      </c>
      <c r="T14" s="258">
        <f t="shared" si="11"/>
        <v>1.4245615985326403E-2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9924</v>
      </c>
      <c r="D15" s="252">
        <v>3282</v>
      </c>
      <c r="E15" s="252">
        <v>474</v>
      </c>
      <c r="F15" s="253">
        <f t="shared" si="0"/>
        <v>3.0566446553858852E-3</v>
      </c>
      <c r="G15" s="252">
        <v>5175</v>
      </c>
      <c r="H15" s="264">
        <f t="shared" si="3"/>
        <v>9.9177215189873422</v>
      </c>
      <c r="I15" s="255">
        <f t="shared" si="4"/>
        <v>4701</v>
      </c>
      <c r="J15" s="253">
        <f t="shared" si="5"/>
        <v>1.5704327718214291E-2</v>
      </c>
      <c r="K15" s="252">
        <v>6685</v>
      </c>
      <c r="L15" s="260">
        <f t="shared" si="6"/>
        <v>0.29178743961352649</v>
      </c>
      <c r="M15" s="259">
        <f t="shared" si="7"/>
        <v>1510</v>
      </c>
      <c r="N15" s="258">
        <f t="shared" si="8"/>
        <v>1.8797098189180069E-2</v>
      </c>
      <c r="O15" s="252">
        <v>13110</v>
      </c>
      <c r="P15" s="260">
        <f t="shared" si="9"/>
        <v>0.96110695587135386</v>
      </c>
      <c r="Q15" s="259">
        <f t="shared" si="10"/>
        <v>6425</v>
      </c>
      <c r="R15" s="260">
        <f t="shared" si="1"/>
        <v>0.32103990326481258</v>
      </c>
      <c r="S15" s="259">
        <f t="shared" si="2"/>
        <v>3186</v>
      </c>
      <c r="T15" s="258">
        <f t="shared" si="11"/>
        <v>3.6433871550454383E-2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12959</v>
      </c>
      <c r="D16" s="252">
        <f>D6-SUM(D7:D15)</f>
        <v>28160</v>
      </c>
      <c r="E16" s="252">
        <f>E6-SUM(E7:E15)</f>
        <v>2886</v>
      </c>
      <c r="F16" s="258">
        <f t="shared" si="0"/>
        <v>1.8610709863805201E-2</v>
      </c>
      <c r="G16" s="252">
        <f>G6-SUM(G7:G15)</f>
        <v>9641</v>
      </c>
      <c r="H16" s="260">
        <f t="shared" si="3"/>
        <v>2.3406098406098406</v>
      </c>
      <c r="I16" s="259">
        <f t="shared" si="4"/>
        <v>6755</v>
      </c>
      <c r="J16" s="258">
        <f t="shared" si="5"/>
        <v>2.9257086672715742E-2</v>
      </c>
      <c r="K16" s="252">
        <f>K6-SUM(K7:K15)</f>
        <v>10146</v>
      </c>
      <c r="L16" s="260">
        <f t="shared" si="6"/>
        <v>5.2380458458666013E-2</v>
      </c>
      <c r="M16" s="259">
        <f t="shared" si="7"/>
        <v>505</v>
      </c>
      <c r="N16" s="258">
        <f t="shared" si="8"/>
        <v>2.852884939826791E-2</v>
      </c>
      <c r="O16" s="252">
        <f>O6-SUM(O7:O15)</f>
        <v>10515</v>
      </c>
      <c r="P16" s="260">
        <f t="shared" si="9"/>
        <v>3.6369012418687063E-2</v>
      </c>
      <c r="Q16" s="259">
        <f t="shared" si="10"/>
        <v>369</v>
      </c>
      <c r="R16" s="260">
        <f t="shared" si="1"/>
        <v>-0.18859479898140286</v>
      </c>
      <c r="S16" s="259">
        <f t="shared" si="2"/>
        <v>-2444</v>
      </c>
      <c r="T16" s="258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C1A8C-7FAC-4C0B-8195-9F8F29C8929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228828</v>
      </c>
      <c r="D6" s="243">
        <v>77391</v>
      </c>
      <c r="E6" s="243">
        <v>229473</v>
      </c>
      <c r="F6" s="244">
        <f>E6/$E$6</f>
        <v>1</v>
      </c>
      <c r="G6" s="243">
        <v>253134</v>
      </c>
      <c r="H6" s="244">
        <f>G6/E6-1</f>
        <v>0.10311016982390075</v>
      </c>
      <c r="I6" s="243">
        <f>G6-E6</f>
        <v>23661</v>
      </c>
      <c r="J6" s="244">
        <f>G6/$G$6</f>
        <v>1</v>
      </c>
      <c r="K6" s="243">
        <v>254990</v>
      </c>
      <c r="L6" s="244">
        <f>K6/G6-1</f>
        <v>7.3320849826574719E-3</v>
      </c>
      <c r="M6" s="243">
        <f>K6-G6</f>
        <v>1856</v>
      </c>
      <c r="N6" s="244">
        <f>K6/$K$6</f>
        <v>1</v>
      </c>
      <c r="O6" s="243">
        <v>242917</v>
      </c>
      <c r="P6" s="244">
        <f>O6/K6-1</f>
        <v>-4.7346954782540474E-2</v>
      </c>
      <c r="Q6" s="243">
        <f>O6-K6</f>
        <v>-12073</v>
      </c>
      <c r="R6" s="244">
        <f>IFERROR(O6/C6-1,"-")</f>
        <v>6.1570262380477914E-2</v>
      </c>
      <c r="S6" s="243">
        <f>O6-C6</f>
        <v>14089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59391</v>
      </c>
      <c r="D7" s="252">
        <v>9378</v>
      </c>
      <c r="E7" s="252">
        <v>79916</v>
      </c>
      <c r="F7" s="258">
        <f t="shared" ref="F7:F16" si="0">E7/$E$6</f>
        <v>0.34825883655157686</v>
      </c>
      <c r="G7" s="252">
        <v>52433</v>
      </c>
      <c r="H7" s="260">
        <f>G7/E7-1</f>
        <v>-0.3438985935231994</v>
      </c>
      <c r="I7" s="259">
        <f>G7-E7</f>
        <v>-27483</v>
      </c>
      <c r="J7" s="258">
        <f>G7/$G$6</f>
        <v>0.20713535123689431</v>
      </c>
      <c r="K7" s="252">
        <v>44230</v>
      </c>
      <c r="L7" s="260">
        <f>K7/G7-1</f>
        <v>-0.15644727557072835</v>
      </c>
      <c r="M7" s="259">
        <f>K7-G7</f>
        <v>-8203</v>
      </c>
      <c r="N7" s="258">
        <f>K7/$K$6</f>
        <v>0.17345778265814346</v>
      </c>
      <c r="O7" s="252">
        <v>34305</v>
      </c>
      <c r="P7" s="260">
        <f>O7/K7-1</f>
        <v>-0.22439520687316306</v>
      </c>
      <c r="Q7" s="259">
        <f>O7-K7</f>
        <v>-9925</v>
      </c>
      <c r="R7" s="260">
        <f t="shared" ref="R7:R16" si="1">IFERROR(O7/C7-1,"-")</f>
        <v>-0.42238723038844272</v>
      </c>
      <c r="S7" s="259">
        <f t="shared" ref="S7:S16" si="2">O7-C7</f>
        <v>-25086</v>
      </c>
      <c r="T7" s="258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28236</v>
      </c>
      <c r="D8" s="252">
        <v>5079</v>
      </c>
      <c r="E8" s="252">
        <v>28769</v>
      </c>
      <c r="F8" s="258">
        <f t="shared" si="0"/>
        <v>0.12536986922208712</v>
      </c>
      <c r="G8" s="252">
        <v>29124</v>
      </c>
      <c r="H8" s="260">
        <f t="shared" ref="H8:H16" si="3">G8/E8-1</f>
        <v>1.2339671173833056E-2</v>
      </c>
      <c r="I8" s="259">
        <f t="shared" ref="I8:I16" si="4">G8-E8</f>
        <v>355</v>
      </c>
      <c r="J8" s="258">
        <f t="shared" ref="J8:J16" si="5">G8/$G$6</f>
        <v>0.11505368698001849</v>
      </c>
      <c r="K8" s="252">
        <v>26923</v>
      </c>
      <c r="L8" s="260">
        <f t="shared" ref="L8:L16" si="6">K8/G8-1</f>
        <v>-7.5573410245845296E-2</v>
      </c>
      <c r="M8" s="259">
        <f t="shared" ref="M8:M16" si="7">K8-G8</f>
        <v>-2201</v>
      </c>
      <c r="N8" s="258">
        <f t="shared" ref="N8:N16" si="8">K8/$K$6</f>
        <v>0.10558453272677359</v>
      </c>
      <c r="O8" s="252">
        <v>27022</v>
      </c>
      <c r="P8" s="260">
        <f t="shared" ref="P8:P16" si="9">O8/K8-1</f>
        <v>3.6771533632953268E-3</v>
      </c>
      <c r="Q8" s="259">
        <f t="shared" ref="Q8:Q16" si="10">O8-K8</f>
        <v>99</v>
      </c>
      <c r="R8" s="260">
        <f t="shared" si="1"/>
        <v>-4.299475846437173E-2</v>
      </c>
      <c r="S8" s="259">
        <f t="shared" si="2"/>
        <v>-1214</v>
      </c>
      <c r="T8" s="258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5" t="s">
        <v>46</v>
      </c>
      <c r="C9" s="252">
        <v>3309</v>
      </c>
      <c r="D9" s="252">
        <v>538</v>
      </c>
      <c r="E9" s="252">
        <v>1161</v>
      </c>
      <c r="F9" s="253">
        <f t="shared" si="0"/>
        <v>5.0594187551476644E-3</v>
      </c>
      <c r="G9" s="252">
        <v>1046</v>
      </c>
      <c r="H9" s="264">
        <f t="shared" si="3"/>
        <v>-9.9052540913006082E-2</v>
      </c>
      <c r="I9" s="255">
        <f t="shared" si="4"/>
        <v>-115</v>
      </c>
      <c r="J9" s="253">
        <f t="shared" si="5"/>
        <v>4.1321987563898962E-3</v>
      </c>
      <c r="K9" s="252">
        <v>10008</v>
      </c>
      <c r="L9" s="260">
        <f t="shared" si="6"/>
        <v>8.5678776290630978</v>
      </c>
      <c r="M9" s="259">
        <f t="shared" si="7"/>
        <v>8962</v>
      </c>
      <c r="N9" s="258">
        <f t="shared" si="8"/>
        <v>3.9248597984234676E-2</v>
      </c>
      <c r="O9" s="252">
        <v>4880</v>
      </c>
      <c r="P9" s="260">
        <f t="shared" si="9"/>
        <v>-0.51239008792965635</v>
      </c>
      <c r="Q9" s="259">
        <f t="shared" si="10"/>
        <v>-5128</v>
      </c>
      <c r="R9" s="260">
        <f t="shared" si="1"/>
        <v>0.47476579026896348</v>
      </c>
      <c r="S9" s="259">
        <f t="shared" si="2"/>
        <v>1571</v>
      </c>
      <c r="T9" s="258">
        <f t="shared" si="11"/>
        <v>2.008916625843395E-2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40393</v>
      </c>
      <c r="D10" s="252">
        <v>8752</v>
      </c>
      <c r="E10" s="252">
        <v>27671</v>
      </c>
      <c r="F10" s="258">
        <f t="shared" si="0"/>
        <v>0.12058499256993198</v>
      </c>
      <c r="G10" s="252">
        <v>57851</v>
      </c>
      <c r="H10" s="260">
        <f t="shared" si="3"/>
        <v>1.0906725452639949</v>
      </c>
      <c r="I10" s="259">
        <f t="shared" si="4"/>
        <v>30180</v>
      </c>
      <c r="J10" s="258">
        <f t="shared" si="5"/>
        <v>0.22853903466148365</v>
      </c>
      <c r="K10" s="252">
        <v>55853</v>
      </c>
      <c r="L10" s="260">
        <f t="shared" si="6"/>
        <v>-3.4537000224715175E-2</v>
      </c>
      <c r="M10" s="259">
        <f t="shared" si="7"/>
        <v>-1998</v>
      </c>
      <c r="N10" s="258">
        <f t="shared" si="8"/>
        <v>0.21903996235146475</v>
      </c>
      <c r="O10" s="252">
        <v>65310</v>
      </c>
      <c r="P10" s="260">
        <f t="shared" si="9"/>
        <v>0.16931946359192884</v>
      </c>
      <c r="Q10" s="259">
        <f t="shared" si="10"/>
        <v>9457</v>
      </c>
      <c r="R10" s="260">
        <f t="shared" si="1"/>
        <v>0.61686430817220805</v>
      </c>
      <c r="S10" s="259">
        <f t="shared" si="2"/>
        <v>24917</v>
      </c>
      <c r="T10" s="258">
        <f>O10/$O$6</f>
        <v>0.26885726400375437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6336</v>
      </c>
      <c r="D11" s="252">
        <v>1451</v>
      </c>
      <c r="E11" s="252">
        <v>16373</v>
      </c>
      <c r="F11" s="253">
        <f t="shared" si="0"/>
        <v>7.1350442099942041E-2</v>
      </c>
      <c r="G11" s="252">
        <v>8840</v>
      </c>
      <c r="H11" s="264">
        <f t="shared" si="3"/>
        <v>-0.46008672815000307</v>
      </c>
      <c r="I11" s="255">
        <f t="shared" si="4"/>
        <v>-7533</v>
      </c>
      <c r="J11" s="253">
        <f t="shared" si="5"/>
        <v>3.4922215111363938E-2</v>
      </c>
      <c r="K11" s="252">
        <v>12945</v>
      </c>
      <c r="L11" s="260">
        <f t="shared" si="6"/>
        <v>0.46436651583710398</v>
      </c>
      <c r="M11" s="259">
        <f t="shared" si="7"/>
        <v>4105</v>
      </c>
      <c r="N11" s="258">
        <f t="shared" si="8"/>
        <v>5.0766696733205226E-2</v>
      </c>
      <c r="O11" s="252">
        <v>8706</v>
      </c>
      <c r="P11" s="260">
        <f t="shared" si="9"/>
        <v>-0.32746234067207414</v>
      </c>
      <c r="Q11" s="259">
        <f t="shared" si="10"/>
        <v>-4239</v>
      </c>
      <c r="R11" s="260">
        <f t="shared" si="1"/>
        <v>0.37405303030303028</v>
      </c>
      <c r="S11" s="259">
        <f t="shared" si="2"/>
        <v>2370</v>
      </c>
      <c r="T11" s="258">
        <f t="shared" si="11"/>
        <v>3.5839401935640572E-2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34639</v>
      </c>
      <c r="D12" s="252">
        <v>13715</v>
      </c>
      <c r="E12" s="252">
        <v>25464</v>
      </c>
      <c r="F12" s="258">
        <f t="shared" si="0"/>
        <v>0.11096730334287694</v>
      </c>
      <c r="G12" s="252">
        <v>38799</v>
      </c>
      <c r="H12" s="260">
        <f t="shared" si="3"/>
        <v>0.52368049010367579</v>
      </c>
      <c r="I12" s="259">
        <f t="shared" si="4"/>
        <v>13335</v>
      </c>
      <c r="J12" s="258">
        <f t="shared" si="5"/>
        <v>0.15327455023821376</v>
      </c>
      <c r="K12" s="252">
        <v>40048</v>
      </c>
      <c r="L12" s="260">
        <f t="shared" si="6"/>
        <v>3.2191551328642598E-2</v>
      </c>
      <c r="M12" s="259">
        <f t="shared" si="7"/>
        <v>1249</v>
      </c>
      <c r="N12" s="258">
        <f t="shared" si="8"/>
        <v>0.15705713949566649</v>
      </c>
      <c r="O12" s="252">
        <v>43987</v>
      </c>
      <c r="P12" s="260">
        <f t="shared" si="9"/>
        <v>9.8356971634039114E-2</v>
      </c>
      <c r="Q12" s="259">
        <f t="shared" si="10"/>
        <v>3939</v>
      </c>
      <c r="R12" s="260">
        <f t="shared" si="1"/>
        <v>0.26986922255261403</v>
      </c>
      <c r="S12" s="259">
        <f t="shared" si="2"/>
        <v>9348</v>
      </c>
      <c r="T12" s="258">
        <f t="shared" si="11"/>
        <v>0.18107831069871602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9832</v>
      </c>
      <c r="D13" s="252">
        <v>4239</v>
      </c>
      <c r="E13" s="252">
        <v>4883</v>
      </c>
      <c r="F13" s="253">
        <f t="shared" si="0"/>
        <v>2.1279191887498747E-2</v>
      </c>
      <c r="G13" s="252">
        <v>9207</v>
      </c>
      <c r="H13" s="264">
        <f t="shared" si="3"/>
        <v>0.88552119598607404</v>
      </c>
      <c r="I13" s="255">
        <f t="shared" si="4"/>
        <v>4324</v>
      </c>
      <c r="J13" s="253">
        <f t="shared" si="5"/>
        <v>3.6372040105240699E-2</v>
      </c>
      <c r="K13" s="252">
        <v>7164</v>
      </c>
      <c r="L13" s="260">
        <f t="shared" si="6"/>
        <v>-0.22189638318670579</v>
      </c>
      <c r="M13" s="259">
        <f t="shared" si="7"/>
        <v>-2043</v>
      </c>
      <c r="N13" s="258">
        <f t="shared" si="8"/>
        <v>2.8095219420369428E-2</v>
      </c>
      <c r="O13" s="252">
        <v>6280</v>
      </c>
      <c r="P13" s="260">
        <f t="shared" si="9"/>
        <v>-0.12339475153545509</v>
      </c>
      <c r="Q13" s="259">
        <f t="shared" si="10"/>
        <v>-884</v>
      </c>
      <c r="R13" s="260">
        <f t="shared" si="1"/>
        <v>-0.36126932465419037</v>
      </c>
      <c r="S13" s="259">
        <f t="shared" si="2"/>
        <v>-3552</v>
      </c>
      <c r="T13" s="258">
        <f t="shared" si="11"/>
        <v>2.5852451660443691E-2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14852</v>
      </c>
      <c r="D14" s="252">
        <v>1763</v>
      </c>
      <c r="E14" s="252">
        <v>18780</v>
      </c>
      <c r="F14" s="258">
        <f t="shared" si="0"/>
        <v>8.1839693558719326E-2</v>
      </c>
      <c r="G14" s="252">
        <v>10551</v>
      </c>
      <c r="H14" s="260">
        <f t="shared" si="3"/>
        <v>-0.4381789137380192</v>
      </c>
      <c r="I14" s="259">
        <f t="shared" si="4"/>
        <v>-8229</v>
      </c>
      <c r="J14" s="258">
        <f t="shared" si="5"/>
        <v>4.1681480954751236E-2</v>
      </c>
      <c r="K14" s="252">
        <v>12385</v>
      </c>
      <c r="L14" s="260">
        <f t="shared" si="6"/>
        <v>0.17382238650364901</v>
      </c>
      <c r="M14" s="259">
        <f t="shared" si="7"/>
        <v>1834</v>
      </c>
      <c r="N14" s="258">
        <f t="shared" si="8"/>
        <v>4.857053217773246E-2</v>
      </c>
      <c r="O14" s="252">
        <v>10024</v>
      </c>
      <c r="P14" s="260">
        <f t="shared" si="9"/>
        <v>-0.19063383124747679</v>
      </c>
      <c r="Q14" s="259">
        <f t="shared" si="10"/>
        <v>-2361</v>
      </c>
      <c r="R14" s="260">
        <f t="shared" si="1"/>
        <v>-0.32507406409911122</v>
      </c>
      <c r="S14" s="259">
        <f t="shared" si="2"/>
        <v>-4828</v>
      </c>
      <c r="T14" s="258">
        <f t="shared" si="11"/>
        <v>4.1265123478389738E-2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11660</v>
      </c>
      <c r="D15" s="252">
        <v>2263</v>
      </c>
      <c r="E15" s="252">
        <v>10574</v>
      </c>
      <c r="F15" s="253">
        <f t="shared" si="0"/>
        <v>4.6079495191155388E-2</v>
      </c>
      <c r="G15" s="252">
        <v>21983</v>
      </c>
      <c r="H15" s="264">
        <f t="shared" si="3"/>
        <v>1.0789672782296198</v>
      </c>
      <c r="I15" s="255">
        <f t="shared" si="4"/>
        <v>11409</v>
      </c>
      <c r="J15" s="253">
        <f t="shared" si="5"/>
        <v>8.6843331990171219E-2</v>
      </c>
      <c r="K15" s="252">
        <v>20856</v>
      </c>
      <c r="L15" s="260">
        <f t="shared" si="6"/>
        <v>-5.1266888049856685E-2</v>
      </c>
      <c r="M15" s="259">
        <f t="shared" si="7"/>
        <v>-1127</v>
      </c>
      <c r="N15" s="258">
        <f t="shared" si="8"/>
        <v>8.1791442801678493E-2</v>
      </c>
      <c r="O15" s="252">
        <v>19799</v>
      </c>
      <c r="P15" s="260">
        <f t="shared" si="9"/>
        <v>-5.0680859225163077E-2</v>
      </c>
      <c r="Q15" s="259">
        <f t="shared" si="10"/>
        <v>-1057</v>
      </c>
      <c r="R15" s="260">
        <f t="shared" si="1"/>
        <v>0.69802744425385943</v>
      </c>
      <c r="S15" s="259">
        <f t="shared" si="2"/>
        <v>8139</v>
      </c>
      <c r="T15" s="258">
        <f t="shared" si="11"/>
        <v>8.150520548170774E-2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20180</v>
      </c>
      <c r="D16" s="252">
        <f>D6-SUM(D7:D15)</f>
        <v>30213</v>
      </c>
      <c r="E16" s="252">
        <f>E6-SUM(E7:E15)</f>
        <v>15882</v>
      </c>
      <c r="F16" s="258">
        <f t="shared" si="0"/>
        <v>6.921075682106391E-2</v>
      </c>
      <c r="G16" s="252">
        <f>G6-SUM(G7:G15)</f>
        <v>23300</v>
      </c>
      <c r="H16" s="260">
        <f t="shared" si="3"/>
        <v>0.46706963858456119</v>
      </c>
      <c r="I16" s="259">
        <f t="shared" si="4"/>
        <v>7418</v>
      </c>
      <c r="J16" s="258">
        <f t="shared" si="5"/>
        <v>9.2046109965472828E-2</v>
      </c>
      <c r="K16" s="252">
        <f>K6-SUM(K7:K15)</f>
        <v>24578</v>
      </c>
      <c r="L16" s="260">
        <f t="shared" si="6"/>
        <v>5.4849785407725227E-2</v>
      </c>
      <c r="M16" s="259">
        <f t="shared" si="7"/>
        <v>1278</v>
      </c>
      <c r="N16" s="258">
        <f t="shared" si="8"/>
        <v>9.6388093650731407E-2</v>
      </c>
      <c r="O16" s="252">
        <f>O6-SUM(O7:O15)</f>
        <v>22604</v>
      </c>
      <c r="P16" s="260">
        <f t="shared" si="9"/>
        <v>-8.0315729514199741E-2</v>
      </c>
      <c r="Q16" s="259">
        <f t="shared" si="10"/>
        <v>-1974</v>
      </c>
      <c r="R16" s="260">
        <f t="shared" si="1"/>
        <v>0.12011892963330029</v>
      </c>
      <c r="S16" s="259">
        <f t="shared" si="2"/>
        <v>2424</v>
      </c>
      <c r="T16" s="258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D252B-F6A4-4AED-B5BD-3290E5FD5789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D315-141D-4E4F-AFC8-C73EA0D9BB9C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67064</v>
      </c>
      <c r="D8" s="116">
        <f t="shared" ref="D8:D20" si="0">C8/C9-1</f>
        <v>-0.1159154725338466</v>
      </c>
    </row>
    <row r="9" spans="1:5" x14ac:dyDescent="0.25">
      <c r="A9" s="1"/>
      <c r="B9" s="114">
        <v>2022</v>
      </c>
      <c r="C9" s="115">
        <v>75857</v>
      </c>
      <c r="D9" s="116">
        <f t="shared" si="0"/>
        <v>0.89708898114340019</v>
      </c>
    </row>
    <row r="10" spans="1:5" x14ac:dyDescent="0.25">
      <c r="A10" s="1"/>
      <c r="B10" s="114">
        <v>2021</v>
      </c>
      <c r="C10" s="115">
        <v>39986</v>
      </c>
      <c r="D10" s="116">
        <f t="shared" si="0"/>
        <v>0.48934743742550646</v>
      </c>
    </row>
    <row r="11" spans="1:5" x14ac:dyDescent="0.25">
      <c r="A11" s="1" t="s">
        <v>72</v>
      </c>
      <c r="B11" s="114">
        <v>2020</v>
      </c>
      <c r="C11" s="115">
        <v>26848</v>
      </c>
      <c r="D11" s="116">
        <f t="shared" si="0"/>
        <v>-0.64900445804081519</v>
      </c>
    </row>
    <row r="12" spans="1:5" x14ac:dyDescent="0.25">
      <c r="A12" s="1" t="s">
        <v>74</v>
      </c>
      <c r="B12" s="114">
        <v>2019</v>
      </c>
      <c r="C12" s="115">
        <v>76491</v>
      </c>
      <c r="D12" s="116">
        <f t="shared" si="0"/>
        <v>-0.15281100478468901</v>
      </c>
    </row>
    <row r="13" spans="1:5" x14ac:dyDescent="0.25">
      <c r="A13" s="1" t="s">
        <v>76</v>
      </c>
      <c r="B13" s="114">
        <v>2018</v>
      </c>
      <c r="C13" s="115">
        <v>90288</v>
      </c>
      <c r="D13" s="116">
        <f t="shared" si="0"/>
        <v>8.3317335381071222E-2</v>
      </c>
    </row>
    <row r="14" spans="1:5" x14ac:dyDescent="0.25">
      <c r="A14" s="1" t="s">
        <v>78</v>
      </c>
      <c r="B14" s="114">
        <v>2017</v>
      </c>
      <c r="C14" s="115">
        <v>83344</v>
      </c>
      <c r="D14" s="116">
        <f>C14/C15-1</f>
        <v>3.2277242438504716E-2</v>
      </c>
    </row>
    <row r="15" spans="1:5" x14ac:dyDescent="0.25">
      <c r="A15" s="1" t="s">
        <v>80</v>
      </c>
      <c r="B15" s="114">
        <v>2016</v>
      </c>
      <c r="C15" s="115">
        <v>80738</v>
      </c>
      <c r="D15" s="116">
        <f>C15/C16-1</f>
        <v>4.9363140109176085E-2</v>
      </c>
    </row>
    <row r="16" spans="1:5" x14ac:dyDescent="0.25">
      <c r="A16" s="1" t="s">
        <v>82</v>
      </c>
      <c r="B16" s="114">
        <v>2015</v>
      </c>
      <c r="C16" s="115">
        <v>76940</v>
      </c>
      <c r="D16" s="116">
        <f t="shared" si="0"/>
        <v>0.29039832285115308</v>
      </c>
    </row>
    <row r="17" spans="1:4" x14ac:dyDescent="0.25">
      <c r="A17" s="1" t="s">
        <v>84</v>
      </c>
      <c r="B17" s="114">
        <v>2014</v>
      </c>
      <c r="C17" s="115">
        <v>59625</v>
      </c>
      <c r="D17" s="116">
        <f t="shared" si="0"/>
        <v>-0.14425340145817789</v>
      </c>
    </row>
    <row r="18" spans="1:4" x14ac:dyDescent="0.25">
      <c r="A18" s="1" t="s">
        <v>86</v>
      </c>
      <c r="B18" s="114">
        <v>2013</v>
      </c>
      <c r="C18" s="115">
        <v>69676</v>
      </c>
      <c r="D18" s="116">
        <f t="shared" si="0"/>
        <v>-2.5674012753104325E-2</v>
      </c>
    </row>
    <row r="19" spans="1:4" x14ac:dyDescent="0.25">
      <c r="A19" s="1" t="s">
        <v>88</v>
      </c>
      <c r="B19" s="114">
        <v>2012</v>
      </c>
      <c r="C19" s="115">
        <v>71512</v>
      </c>
      <c r="D19" s="116">
        <f>C19/C20-1</f>
        <v>0.12730941421274977</v>
      </c>
    </row>
    <row r="20" spans="1:4" x14ac:dyDescent="0.25">
      <c r="A20" s="1" t="s">
        <v>90</v>
      </c>
      <c r="B20" s="114">
        <v>2011</v>
      </c>
      <c r="C20" s="115">
        <v>63436</v>
      </c>
      <c r="D20" s="116">
        <f t="shared" si="0"/>
        <v>-4.9733357301216419E-2</v>
      </c>
    </row>
    <row r="21" spans="1:4" x14ac:dyDescent="0.25">
      <c r="A21" s="1" t="s">
        <v>92</v>
      </c>
      <c r="B21" s="114">
        <v>2010</v>
      </c>
      <c r="C21" s="115">
        <v>66756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991B-BBB6-4A0C-A77C-05A2F6E4B40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51902</v>
      </c>
      <c r="D8" s="116">
        <f t="shared" ref="D8:D20" si="0">C8/C9-1</f>
        <v>7.9178275876408799E-2</v>
      </c>
    </row>
    <row r="9" spans="1:5" x14ac:dyDescent="0.25">
      <c r="A9" s="1"/>
      <c r="B9" s="114">
        <v>2022</v>
      </c>
      <c r="C9" s="115">
        <v>48094</v>
      </c>
      <c r="D9" s="116">
        <f t="shared" si="0"/>
        <v>0.10606687824847061</v>
      </c>
    </row>
    <row r="10" spans="1:5" x14ac:dyDescent="0.25">
      <c r="A10" s="1"/>
      <c r="B10" s="114">
        <v>2021</v>
      </c>
      <c r="C10" s="115">
        <v>43482</v>
      </c>
      <c r="D10" s="116">
        <f t="shared" si="0"/>
        <v>0.74542389210019278</v>
      </c>
    </row>
    <row r="11" spans="1:5" x14ac:dyDescent="0.25">
      <c r="A11" s="1" t="s">
        <v>72</v>
      </c>
      <c r="B11" s="114">
        <v>2020</v>
      </c>
      <c r="C11" s="115">
        <v>24912</v>
      </c>
      <c r="D11" s="116">
        <f t="shared" si="0"/>
        <v>-0.51465087281795507</v>
      </c>
    </row>
    <row r="12" spans="1:5" x14ac:dyDescent="0.25">
      <c r="A12" s="1" t="s">
        <v>74</v>
      </c>
      <c r="B12" s="114">
        <v>2019</v>
      </c>
      <c r="C12" s="115">
        <v>51328</v>
      </c>
      <c r="D12" s="116">
        <f t="shared" si="0"/>
        <v>0.22110672312889568</v>
      </c>
    </row>
    <row r="13" spans="1:5" x14ac:dyDescent="0.25">
      <c r="A13" s="1" t="s">
        <v>76</v>
      </c>
      <c r="B13" s="114">
        <v>2018</v>
      </c>
      <c r="C13" s="115">
        <v>42034</v>
      </c>
      <c r="D13" s="116">
        <f t="shared" si="0"/>
        <v>-3.6867309763306877E-2</v>
      </c>
    </row>
    <row r="14" spans="1:5" x14ac:dyDescent="0.25">
      <c r="A14" s="1" t="s">
        <v>78</v>
      </c>
      <c r="B14" s="114">
        <v>2017</v>
      </c>
      <c r="C14" s="115">
        <v>43643</v>
      </c>
      <c r="D14" s="116">
        <f>C14/C15-1</f>
        <v>-1.5319705789449967E-2</v>
      </c>
    </row>
    <row r="15" spans="1:5" x14ac:dyDescent="0.25">
      <c r="A15" s="1" t="s">
        <v>80</v>
      </c>
      <c r="B15" s="114">
        <v>2016</v>
      </c>
      <c r="C15" s="115">
        <v>44322</v>
      </c>
      <c r="D15" s="116">
        <f>C15/C16-1</f>
        <v>-7.8276421411637487E-2</v>
      </c>
    </row>
    <row r="16" spans="1:5" x14ac:dyDescent="0.25">
      <c r="A16" s="1" t="s">
        <v>82</v>
      </c>
      <c r="B16" s="114">
        <v>2015</v>
      </c>
      <c r="C16" s="115">
        <v>48086</v>
      </c>
      <c r="D16" s="116">
        <f t="shared" si="0"/>
        <v>2.866555427202333E-2</v>
      </c>
    </row>
    <row r="17" spans="1:4" x14ac:dyDescent="0.25">
      <c r="A17" s="1" t="s">
        <v>84</v>
      </c>
      <c r="B17" s="114">
        <v>2014</v>
      </c>
      <c r="C17" s="115">
        <v>46746</v>
      </c>
      <c r="D17" s="116">
        <f t="shared" si="0"/>
        <v>7.1811803549318931E-2</v>
      </c>
    </row>
    <row r="18" spans="1:4" x14ac:dyDescent="0.25">
      <c r="A18" s="1" t="s">
        <v>86</v>
      </c>
      <c r="B18" s="114">
        <v>2013</v>
      </c>
      <c r="C18" s="115">
        <v>43614</v>
      </c>
      <c r="D18" s="116">
        <f t="shared" si="0"/>
        <v>0.18496984187360765</v>
      </c>
    </row>
    <row r="19" spans="1:4" x14ac:dyDescent="0.25">
      <c r="A19" s="1" t="s">
        <v>88</v>
      </c>
      <c r="B19" s="114">
        <v>2012</v>
      </c>
      <c r="C19" s="115">
        <v>36806</v>
      </c>
      <c r="D19" s="116">
        <f>C19/C20-1</f>
        <v>-0.35742593271530576</v>
      </c>
    </row>
    <row r="20" spans="1:4" x14ac:dyDescent="0.25">
      <c r="A20" s="1" t="s">
        <v>90</v>
      </c>
      <c r="B20" s="114">
        <v>2011</v>
      </c>
      <c r="C20" s="115">
        <v>57279</v>
      </c>
      <c r="D20" s="116">
        <f t="shared" si="0"/>
        <v>-0.25730326880437737</v>
      </c>
    </row>
    <row r="21" spans="1:4" x14ac:dyDescent="0.25">
      <c r="A21" s="1" t="s">
        <v>92</v>
      </c>
      <c r="B21" s="114">
        <v>2010</v>
      </c>
      <c r="C21" s="115">
        <v>77123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F0F9D-F264-4E59-89EC-C1B34C4F49D4}">
  <sheetPr>
    <tabColor rgb="FF92D050"/>
  </sheetPr>
  <dimension ref="B1:W54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45</v>
      </c>
      <c r="C17" s="99">
        <v>40353</v>
      </c>
      <c r="D17" s="99">
        <v>41159</v>
      </c>
      <c r="E17" s="99">
        <v>20336</v>
      </c>
      <c r="F17" s="99">
        <v>24064</v>
      </c>
      <c r="G17" s="99">
        <v>38225</v>
      </c>
      <c r="H17" s="99">
        <v>37475</v>
      </c>
      <c r="I17" s="100">
        <f t="shared" si="0"/>
        <v>-1.962066710268151E-2</v>
      </c>
      <c r="J17" s="100">
        <f t="shared" si="1"/>
        <v>-8.950654777812872E-2</v>
      </c>
      <c r="K17" s="99">
        <f t="shared" si="2"/>
        <v>-750</v>
      </c>
      <c r="L17" s="99">
        <f t="shared" si="3"/>
        <v>-3684</v>
      </c>
      <c r="M17" s="93">
        <f>H17/H17</f>
        <v>1</v>
      </c>
      <c r="N17" s="99">
        <v>0</v>
      </c>
      <c r="O17" s="99">
        <v>26368</v>
      </c>
      <c r="P17" s="99">
        <v>39041</v>
      </c>
      <c r="Q17" s="99">
        <v>37104</v>
      </c>
      <c r="R17" s="99">
        <v>38072</v>
      </c>
      <c r="S17" s="100">
        <f t="shared" si="4"/>
        <v>2.6088831392841794E-2</v>
      </c>
      <c r="T17" s="100" t="str">
        <f t="shared" si="5"/>
        <v>-</v>
      </c>
      <c r="U17" s="99">
        <f t="shared" si="6"/>
        <v>968</v>
      </c>
      <c r="V17" s="99">
        <f t="shared" si="7"/>
        <v>38072</v>
      </c>
      <c r="W17" s="93">
        <f>R17/R17</f>
        <v>1</v>
      </c>
    </row>
    <row r="18" spans="2:23" x14ac:dyDescent="0.25">
      <c r="B18" s="94" t="s">
        <v>60</v>
      </c>
      <c r="C18" s="95">
        <v>19432</v>
      </c>
      <c r="D18" s="95">
        <v>20753</v>
      </c>
      <c r="E18" s="95">
        <v>9541</v>
      </c>
      <c r="F18" s="95">
        <v>10403</v>
      </c>
      <c r="G18" s="95">
        <v>21063</v>
      </c>
      <c r="H18" s="95">
        <v>20218</v>
      </c>
      <c r="I18" s="96">
        <f t="shared" si="0"/>
        <v>-4.0117742012059088E-2</v>
      </c>
      <c r="J18" s="96">
        <f t="shared" si="1"/>
        <v>-2.5779405387172938E-2</v>
      </c>
      <c r="K18" s="95">
        <f t="shared" si="2"/>
        <v>-845</v>
      </c>
      <c r="L18" s="95">
        <f t="shared" si="3"/>
        <v>-535</v>
      </c>
      <c r="M18" s="96">
        <f>H18/H17</f>
        <v>0.5395063375583723</v>
      </c>
      <c r="N18" s="95">
        <v>0</v>
      </c>
      <c r="O18" s="95">
        <v>12278</v>
      </c>
      <c r="P18" s="95">
        <v>21626</v>
      </c>
      <c r="Q18" s="95">
        <v>19944</v>
      </c>
      <c r="R18" s="95">
        <v>21899</v>
      </c>
      <c r="S18" s="96">
        <f t="shared" si="4"/>
        <v>9.8024468511833218E-2</v>
      </c>
      <c r="T18" s="96" t="str">
        <f t="shared" si="5"/>
        <v>-</v>
      </c>
      <c r="U18" s="95">
        <f t="shared" si="6"/>
        <v>1955</v>
      </c>
      <c r="V18" s="95">
        <f t="shared" si="7"/>
        <v>21899</v>
      </c>
      <c r="W18" s="96">
        <f>R18/R17</f>
        <v>0.5751996217692793</v>
      </c>
    </row>
    <row r="19" spans="2:23" x14ac:dyDescent="0.25">
      <c r="B19" s="97" t="s">
        <v>61</v>
      </c>
      <c r="C19" s="52">
        <v>13671</v>
      </c>
      <c r="D19" s="52">
        <v>14966</v>
      </c>
      <c r="E19" s="52">
        <v>6536</v>
      </c>
      <c r="F19" s="52">
        <v>7396</v>
      </c>
      <c r="G19" s="52">
        <v>15144</v>
      </c>
      <c r="H19" s="52">
        <v>15039</v>
      </c>
      <c r="I19" s="98">
        <f t="shared" si="0"/>
        <v>-6.9334389857369505E-3</v>
      </c>
      <c r="J19" s="98">
        <f t="shared" si="1"/>
        <v>4.8777228384337956E-3</v>
      </c>
      <c r="K19" s="52">
        <f t="shared" si="2"/>
        <v>-105</v>
      </c>
      <c r="L19" s="52">
        <f t="shared" si="3"/>
        <v>73</v>
      </c>
      <c r="M19" s="98">
        <f>H19/H17</f>
        <v>0.40130753835890592</v>
      </c>
      <c r="N19" s="52">
        <v>0</v>
      </c>
      <c r="O19" s="52">
        <v>8937</v>
      </c>
      <c r="P19" s="52">
        <v>15490</v>
      </c>
      <c r="Q19" s="52">
        <v>15118</v>
      </c>
      <c r="R19" s="52">
        <v>16190</v>
      </c>
      <c r="S19" s="98">
        <f t="shared" si="4"/>
        <v>7.0908850377034094E-2</v>
      </c>
      <c r="T19" s="98" t="str">
        <f t="shared" si="5"/>
        <v>-</v>
      </c>
      <c r="U19" s="52">
        <f t="shared" si="6"/>
        <v>1072</v>
      </c>
      <c r="V19" s="52">
        <f t="shared" si="7"/>
        <v>16190</v>
      </c>
      <c r="W19" s="98">
        <f>R19/R17</f>
        <v>0.4252469006093717</v>
      </c>
    </row>
    <row r="20" spans="2:23" x14ac:dyDescent="0.25">
      <c r="B20" s="97" t="s">
        <v>62</v>
      </c>
      <c r="C20" s="52">
        <v>5761</v>
      </c>
      <c r="D20" s="52">
        <v>5788</v>
      </c>
      <c r="E20" s="52">
        <v>3005</v>
      </c>
      <c r="F20" s="52">
        <v>3007</v>
      </c>
      <c r="G20" s="52">
        <v>5919</v>
      </c>
      <c r="H20" s="52">
        <v>5179</v>
      </c>
      <c r="I20" s="98">
        <f t="shared" si="0"/>
        <v>-0.12502111843216757</v>
      </c>
      <c r="J20" s="98">
        <f t="shared" si="1"/>
        <v>-0.10521769177608842</v>
      </c>
      <c r="K20" s="52">
        <f t="shared" si="2"/>
        <v>-740</v>
      </c>
      <c r="L20" s="52">
        <f t="shared" si="3"/>
        <v>-609</v>
      </c>
      <c r="M20" s="98">
        <f>H20/H17</f>
        <v>0.13819879919946632</v>
      </c>
      <c r="N20" s="52">
        <v>0</v>
      </c>
      <c r="O20" s="52">
        <v>3341</v>
      </c>
      <c r="P20" s="52">
        <v>6136</v>
      </c>
      <c r="Q20" s="52">
        <v>4826</v>
      </c>
      <c r="R20" s="52">
        <v>5709</v>
      </c>
      <c r="S20" s="98">
        <f t="shared" si="4"/>
        <v>0.18296726067136349</v>
      </c>
      <c r="T20" s="98" t="str">
        <f t="shared" si="5"/>
        <v>-</v>
      </c>
      <c r="U20" s="52">
        <f t="shared" si="6"/>
        <v>883</v>
      </c>
      <c r="V20" s="52">
        <f t="shared" si="7"/>
        <v>5709</v>
      </c>
      <c r="W20" s="98">
        <f>R20/R17</f>
        <v>0.14995272115990754</v>
      </c>
    </row>
    <row r="21" spans="2:23" x14ac:dyDescent="0.25">
      <c r="B21" s="94" t="s">
        <v>63</v>
      </c>
      <c r="C21" s="95">
        <v>20921</v>
      </c>
      <c r="D21" s="95">
        <v>20406</v>
      </c>
      <c r="E21" s="95">
        <v>10795</v>
      </c>
      <c r="F21" s="95">
        <v>13661</v>
      </c>
      <c r="G21" s="95">
        <v>17162</v>
      </c>
      <c r="H21" s="95">
        <v>17257</v>
      </c>
      <c r="I21" s="96">
        <f t="shared" si="0"/>
        <v>5.5354853746649724E-3</v>
      </c>
      <c r="J21" s="96">
        <f t="shared" si="1"/>
        <v>-0.15431735763990984</v>
      </c>
      <c r="K21" s="95">
        <f t="shared" si="2"/>
        <v>95</v>
      </c>
      <c r="L21" s="95">
        <f t="shared" si="3"/>
        <v>-3149</v>
      </c>
      <c r="M21" s="96">
        <f>H21/H17</f>
        <v>0.46049366244162776</v>
      </c>
      <c r="N21" s="95">
        <v>0</v>
      </c>
      <c r="O21" s="95">
        <v>14090</v>
      </c>
      <c r="P21" s="95">
        <v>17415</v>
      </c>
      <c r="Q21" s="95">
        <v>17160</v>
      </c>
      <c r="R21" s="95">
        <v>16173</v>
      </c>
      <c r="S21" s="96">
        <f t="shared" si="4"/>
        <v>-5.7517482517482565E-2</v>
      </c>
      <c r="T21" s="96" t="str">
        <f t="shared" si="5"/>
        <v>-</v>
      </c>
      <c r="U21" s="95">
        <f t="shared" si="6"/>
        <v>-987</v>
      </c>
      <c r="V21" s="95">
        <f t="shared" si="7"/>
        <v>16173</v>
      </c>
      <c r="W21" s="96">
        <f>R21/R17</f>
        <v>0.42480037823072075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E0856-F39C-4ABA-8A39-1D3B08585B8F}">
  <sheetPr>
    <tabColor rgb="FF92D050"/>
  </sheetPr>
  <dimension ref="B1:W54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45</v>
      </c>
      <c r="C17" s="99">
        <v>104</v>
      </c>
      <c r="D17" s="99">
        <v>103</v>
      </c>
      <c r="E17" s="99">
        <v>45</v>
      </c>
      <c r="F17" s="99">
        <v>48</v>
      </c>
      <c r="G17" s="99">
        <v>77</v>
      </c>
      <c r="H17" s="99">
        <v>79</v>
      </c>
      <c r="I17" s="100">
        <f t="shared" si="4"/>
        <v>2.5974025974025983E-2</v>
      </c>
      <c r="J17" s="100">
        <f t="shared" si="5"/>
        <v>-0.23300970873786409</v>
      </c>
      <c r="K17" s="99">
        <f t="shared" si="6"/>
        <v>2</v>
      </c>
      <c r="L17" s="99">
        <f t="shared" si="7"/>
        <v>-24</v>
      </c>
      <c r="M17" s="93">
        <f>H17/H17</f>
        <v>1</v>
      </c>
      <c r="N17" s="99">
        <v>0</v>
      </c>
      <c r="O17" s="99">
        <v>48</v>
      </c>
      <c r="P17" s="99">
        <v>78</v>
      </c>
      <c r="Q17" s="99">
        <v>78</v>
      </c>
      <c r="R17" s="99">
        <v>81</v>
      </c>
      <c r="S17" s="100">
        <f t="shared" si="0"/>
        <v>3.8461538461538547E-2</v>
      </c>
      <c r="T17" s="100" t="str">
        <f t="shared" si="1"/>
        <v>-</v>
      </c>
      <c r="U17" s="99">
        <f t="shared" si="2"/>
        <v>3</v>
      </c>
      <c r="V17" s="99">
        <f t="shared" si="3"/>
        <v>81</v>
      </c>
      <c r="W17" s="93">
        <f>R17/R17</f>
        <v>1</v>
      </c>
    </row>
    <row r="18" spans="2:23" x14ac:dyDescent="0.25">
      <c r="B18" s="94" t="s">
        <v>60</v>
      </c>
      <c r="C18" s="95">
        <v>39</v>
      </c>
      <c r="D18" s="95">
        <v>40</v>
      </c>
      <c r="E18" s="95">
        <v>17</v>
      </c>
      <c r="F18" s="95">
        <v>18</v>
      </c>
      <c r="G18" s="95">
        <v>34</v>
      </c>
      <c r="H18" s="95">
        <v>35</v>
      </c>
      <c r="I18" s="96">
        <f t="shared" si="4"/>
        <v>2.9411764705882248E-2</v>
      </c>
      <c r="J18" s="96">
        <f t="shared" si="5"/>
        <v>-0.125</v>
      </c>
      <c r="K18" s="95">
        <f t="shared" si="6"/>
        <v>1</v>
      </c>
      <c r="L18" s="95">
        <f t="shared" si="7"/>
        <v>-5</v>
      </c>
      <c r="M18" s="96">
        <f>H18/H17</f>
        <v>0.44303797468354428</v>
      </c>
      <c r="N18" s="95">
        <v>0</v>
      </c>
      <c r="O18" s="95">
        <v>18</v>
      </c>
      <c r="P18" s="95">
        <v>35</v>
      </c>
      <c r="Q18" s="95">
        <v>34</v>
      </c>
      <c r="R18" s="95">
        <v>38</v>
      </c>
      <c r="S18" s="96">
        <f t="shared" si="0"/>
        <v>0.11764705882352944</v>
      </c>
      <c r="T18" s="96" t="str">
        <f t="shared" si="1"/>
        <v>-</v>
      </c>
      <c r="U18" s="95">
        <f t="shared" si="2"/>
        <v>4</v>
      </c>
      <c r="V18" s="95">
        <f t="shared" si="3"/>
        <v>38</v>
      </c>
      <c r="W18" s="96">
        <f>R18/R17</f>
        <v>0.46913580246913578</v>
      </c>
    </row>
    <row r="19" spans="2:23" x14ac:dyDescent="0.25">
      <c r="B19" s="97" t="s">
        <v>61</v>
      </c>
      <c r="C19" s="52">
        <v>20</v>
      </c>
      <c r="D19" s="52">
        <v>21</v>
      </c>
      <c r="E19" s="52">
        <v>10</v>
      </c>
      <c r="F19" s="52">
        <v>11</v>
      </c>
      <c r="G19" s="52">
        <v>22</v>
      </c>
      <c r="H19" s="52">
        <v>23</v>
      </c>
      <c r="I19" s="98">
        <f t="shared" si="4"/>
        <v>4.5454545454545414E-2</v>
      </c>
      <c r="J19" s="98">
        <f t="shared" si="5"/>
        <v>9.5238095238095344E-2</v>
      </c>
      <c r="K19" s="52">
        <f t="shared" si="6"/>
        <v>1</v>
      </c>
      <c r="L19" s="52">
        <f t="shared" si="7"/>
        <v>2</v>
      </c>
      <c r="M19" s="98">
        <f>H19/H17</f>
        <v>0.29113924050632911</v>
      </c>
      <c r="N19" s="52">
        <v>0</v>
      </c>
      <c r="O19" s="52">
        <v>11</v>
      </c>
      <c r="P19" s="52">
        <v>23</v>
      </c>
      <c r="Q19" s="52">
        <v>23</v>
      </c>
      <c r="R19" s="52">
        <v>24</v>
      </c>
      <c r="S19" s="98">
        <f t="shared" si="0"/>
        <v>4.3478260869565188E-2</v>
      </c>
      <c r="T19" s="98" t="str">
        <f t="shared" si="1"/>
        <v>-</v>
      </c>
      <c r="U19" s="52">
        <f t="shared" si="2"/>
        <v>1</v>
      </c>
      <c r="V19" s="52">
        <f t="shared" si="3"/>
        <v>24</v>
      </c>
      <c r="W19" s="98">
        <f>R19/R17</f>
        <v>0.29629629629629628</v>
      </c>
    </row>
    <row r="20" spans="2:23" x14ac:dyDescent="0.25">
      <c r="B20" s="97" t="s">
        <v>62</v>
      </c>
      <c r="C20" s="52">
        <v>19</v>
      </c>
      <c r="D20" s="52">
        <v>19</v>
      </c>
      <c r="E20" s="52">
        <v>7</v>
      </c>
      <c r="F20" s="52">
        <v>7</v>
      </c>
      <c r="G20" s="52">
        <v>12</v>
      </c>
      <c r="H20" s="52">
        <v>12</v>
      </c>
      <c r="I20" s="98">
        <f t="shared" si="4"/>
        <v>0</v>
      </c>
      <c r="J20" s="98">
        <f t="shared" si="5"/>
        <v>-0.36842105263157898</v>
      </c>
      <c r="K20" s="52">
        <f t="shared" si="6"/>
        <v>0</v>
      </c>
      <c r="L20" s="52">
        <f t="shared" si="7"/>
        <v>-7</v>
      </c>
      <c r="M20" s="98">
        <f>H20/H17</f>
        <v>0.15189873417721519</v>
      </c>
      <c r="N20" s="52">
        <v>0</v>
      </c>
      <c r="O20" s="52">
        <v>7</v>
      </c>
      <c r="P20" s="52">
        <v>12</v>
      </c>
      <c r="Q20" s="52">
        <v>11</v>
      </c>
      <c r="R20" s="52">
        <v>14</v>
      </c>
      <c r="S20" s="98">
        <f t="shared" si="0"/>
        <v>0.27272727272727271</v>
      </c>
      <c r="T20" s="98" t="str">
        <f t="shared" si="1"/>
        <v>-</v>
      </c>
      <c r="U20" s="52">
        <f t="shared" si="2"/>
        <v>3</v>
      </c>
      <c r="V20" s="52">
        <f t="shared" si="3"/>
        <v>14</v>
      </c>
      <c r="W20" s="98">
        <f>R20/R17</f>
        <v>0.1728395061728395</v>
      </c>
    </row>
    <row r="21" spans="2:23" x14ac:dyDescent="0.25">
      <c r="B21" s="94" t="s">
        <v>63</v>
      </c>
      <c r="C21" s="95">
        <v>64</v>
      </c>
      <c r="D21" s="95">
        <v>63</v>
      </c>
      <c r="E21" s="95">
        <v>28</v>
      </c>
      <c r="F21" s="95">
        <v>31</v>
      </c>
      <c r="G21" s="95">
        <v>43</v>
      </c>
      <c r="H21" s="95">
        <v>45</v>
      </c>
      <c r="I21" s="96">
        <f t="shared" si="4"/>
        <v>4.6511627906976827E-2</v>
      </c>
      <c r="J21" s="96">
        <f t="shared" si="5"/>
        <v>-0.2857142857142857</v>
      </c>
      <c r="K21" s="95">
        <f t="shared" si="6"/>
        <v>2</v>
      </c>
      <c r="L21" s="95">
        <f t="shared" si="7"/>
        <v>-18</v>
      </c>
      <c r="M21" s="96">
        <f>H21/H17</f>
        <v>0.569620253164557</v>
      </c>
      <c r="N21" s="95">
        <v>0</v>
      </c>
      <c r="O21" s="95">
        <v>30</v>
      </c>
      <c r="P21" s="95">
        <v>43</v>
      </c>
      <c r="Q21" s="95">
        <v>44</v>
      </c>
      <c r="R21" s="95">
        <v>43</v>
      </c>
      <c r="S21" s="96">
        <f t="shared" si="0"/>
        <v>-2.2727272727272707E-2</v>
      </c>
      <c r="T21" s="96" t="str">
        <f t="shared" si="1"/>
        <v>-</v>
      </c>
      <c r="U21" s="95">
        <f t="shared" si="2"/>
        <v>-1</v>
      </c>
      <c r="V21" s="95">
        <f t="shared" si="3"/>
        <v>43</v>
      </c>
      <c r="W21" s="96">
        <f>R21/R17</f>
        <v>0.53086419753086422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5667-CDB8-4031-B9C1-43BB0CF13A92}">
  <sheetPr>
    <tabColor theme="7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1DE93-0053-4FD7-899B-0D5454155E2C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N21" si="0">IFERROR(E9/C9-1,"-")</f>
        <v>8.4192760207635331E-3</v>
      </c>
      <c r="G9" s="115">
        <v>8010</v>
      </c>
      <c r="H9" s="116">
        <f>IFERROR(G9/E9-1,"-")</f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si="0"/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0"/>
        <v>7.5724298452088279E-2</v>
      </c>
      <c r="O11" s="116">
        <f t="shared" ref="O11:O15" si="1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0"/>
        <v>5.6775405000841772E-3</v>
      </c>
      <c r="O12" s="116">
        <f t="shared" si="1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0"/>
        <v>0.14477605762066403</v>
      </c>
      <c r="O13" s="116">
        <f t="shared" si="1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0"/>
        <v>3.2846316403118747E-2</v>
      </c>
      <c r="O14" s="116">
        <f t="shared" si="1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0"/>
        <v>7.3721527962421263E-2</v>
      </c>
      <c r="O15" s="116">
        <f t="shared" si="1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796046</v>
      </c>
      <c r="N21" s="119">
        <v>6.0362580421722933E-2</v>
      </c>
      <c r="O21" s="119">
        <v>5.5776527836539191E-2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4903</v>
      </c>
      <c r="D31" s="116">
        <v>-0.23854635813014446</v>
      </c>
      <c r="E31" s="115">
        <v>5572</v>
      </c>
      <c r="F31" s="116">
        <f t="shared" ref="F31:L43" si="2">IFERROR(E31/C31-1,"-")</f>
        <v>0.13644707322047722</v>
      </c>
      <c r="G31" s="115">
        <v>1875</v>
      </c>
      <c r="H31" s="116">
        <f t="shared" si="2"/>
        <v>-0.66349605168700654</v>
      </c>
      <c r="I31" s="115">
        <v>4149</v>
      </c>
      <c r="J31" s="116">
        <f t="shared" si="2"/>
        <v>1.2128000000000001</v>
      </c>
      <c r="K31" s="115">
        <v>5690</v>
      </c>
      <c r="L31" s="116">
        <f t="shared" si="2"/>
        <v>0.37141479874668604</v>
      </c>
      <c r="M31" s="115">
        <v>4403</v>
      </c>
      <c r="N31" s="116">
        <f t="shared" ref="N31:N37" si="3">IFERROR(M31/K31-1,"-")</f>
        <v>-0.22618629173989457</v>
      </c>
      <c r="O31" s="116">
        <f>M31/C31-1</f>
        <v>-0.10197838058331632</v>
      </c>
    </row>
    <row r="32" spans="1:16" x14ac:dyDescent="0.25">
      <c r="B32" s="114" t="s">
        <v>73</v>
      </c>
      <c r="C32" s="115">
        <v>6262</v>
      </c>
      <c r="D32" s="116">
        <v>-3.1998763332818037E-2</v>
      </c>
      <c r="E32" s="115">
        <v>6245</v>
      </c>
      <c r="F32" s="116">
        <f t="shared" si="2"/>
        <v>-2.7147876077930899E-3</v>
      </c>
      <c r="G32" s="115">
        <v>3001</v>
      </c>
      <c r="H32" s="116">
        <f t="shared" si="2"/>
        <v>-0.51945556445156127</v>
      </c>
      <c r="I32" s="115">
        <v>5940</v>
      </c>
      <c r="J32" s="116">
        <f t="shared" si="2"/>
        <v>0.97934021992669118</v>
      </c>
      <c r="K32" s="115">
        <v>4224</v>
      </c>
      <c r="L32" s="116">
        <f t="shared" si="2"/>
        <v>-0.28888888888888886</v>
      </c>
      <c r="M32" s="115">
        <v>4931</v>
      </c>
      <c r="N32" s="116">
        <f>IFERROR(M32/K32-1,"-")</f>
        <v>0.16737689393939403</v>
      </c>
      <c r="O32" s="116">
        <f>IFERROR(M32/C32-1,"-")</f>
        <v>-0.21255190035132543</v>
      </c>
    </row>
    <row r="33" spans="2:16" x14ac:dyDescent="0.25">
      <c r="B33" s="114" t="s">
        <v>75</v>
      </c>
      <c r="C33" s="115">
        <v>7306</v>
      </c>
      <c r="D33" s="116">
        <v>-0.35230496453900706</v>
      </c>
      <c r="E33" s="115">
        <v>2136</v>
      </c>
      <c r="F33" s="116">
        <f t="shared" si="2"/>
        <v>-0.70763755817136598</v>
      </c>
      <c r="G33" s="115">
        <v>4249</v>
      </c>
      <c r="H33" s="116">
        <f t="shared" si="2"/>
        <v>0.98923220973782766</v>
      </c>
      <c r="I33" s="115">
        <v>5677</v>
      </c>
      <c r="J33" s="116">
        <f t="shared" si="2"/>
        <v>0.33607907742998355</v>
      </c>
      <c r="K33" s="115">
        <v>6239</v>
      </c>
      <c r="L33" s="116">
        <f t="shared" si="2"/>
        <v>9.8995948564382541E-2</v>
      </c>
      <c r="M33" s="115">
        <v>8729</v>
      </c>
      <c r="N33" s="116">
        <f t="shared" si="3"/>
        <v>0.39910242025965692</v>
      </c>
      <c r="O33" s="116">
        <f t="shared" ref="O33:O37" si="4">IFERROR(M33/C33-1,"-")</f>
        <v>0.19477142075006837</v>
      </c>
    </row>
    <row r="34" spans="2:16" x14ac:dyDescent="0.25">
      <c r="B34" s="114" t="s">
        <v>77</v>
      </c>
      <c r="C34" s="115">
        <v>14185</v>
      </c>
      <c r="D34" s="116">
        <v>0.60409363338233635</v>
      </c>
      <c r="E34" s="115">
        <v>0</v>
      </c>
      <c r="F34" s="116">
        <f t="shared" si="2"/>
        <v>-1</v>
      </c>
      <c r="G34" s="115">
        <v>5396</v>
      </c>
      <c r="H34" s="116" t="str">
        <f t="shared" si="2"/>
        <v>-</v>
      </c>
      <c r="I34" s="115">
        <v>13370</v>
      </c>
      <c r="J34" s="116">
        <f t="shared" si="2"/>
        <v>1.4777613046701261</v>
      </c>
      <c r="K34" s="115">
        <v>12713</v>
      </c>
      <c r="L34" s="116">
        <f t="shared" si="2"/>
        <v>-4.913986537023185E-2</v>
      </c>
      <c r="M34" s="115">
        <v>8246</v>
      </c>
      <c r="N34" s="116">
        <f t="shared" si="3"/>
        <v>-0.35137261071344295</v>
      </c>
      <c r="O34" s="116">
        <f t="shared" si="4"/>
        <v>-0.41868170602749388</v>
      </c>
    </row>
    <row r="35" spans="2:16" x14ac:dyDescent="0.25">
      <c r="B35" s="114" t="s">
        <v>79</v>
      </c>
      <c r="C35" s="115">
        <v>9119</v>
      </c>
      <c r="D35" s="116">
        <v>-9.7128712871287104E-2</v>
      </c>
      <c r="E35" s="115">
        <v>0</v>
      </c>
      <c r="F35" s="116">
        <f t="shared" si="2"/>
        <v>-1</v>
      </c>
      <c r="G35" s="115">
        <v>5693</v>
      </c>
      <c r="H35" s="116" t="str">
        <f t="shared" si="2"/>
        <v>-</v>
      </c>
      <c r="I35" s="115">
        <v>10229</v>
      </c>
      <c r="J35" s="116">
        <f t="shared" si="2"/>
        <v>0.79676796065343414</v>
      </c>
      <c r="K35" s="115">
        <v>8043</v>
      </c>
      <c r="L35" s="116">
        <f t="shared" si="2"/>
        <v>-0.21370612963143998</v>
      </c>
      <c r="M35" s="115">
        <v>9596</v>
      </c>
      <c r="N35" s="116">
        <f t="shared" si="3"/>
        <v>0.19308715653363162</v>
      </c>
      <c r="O35" s="116">
        <f t="shared" si="4"/>
        <v>5.2308367145520451E-2</v>
      </c>
    </row>
    <row r="36" spans="2:16" x14ac:dyDescent="0.25">
      <c r="B36" s="114" t="s">
        <v>81</v>
      </c>
      <c r="C36" s="115">
        <v>13027</v>
      </c>
      <c r="D36" s="116">
        <v>0.10698504418762744</v>
      </c>
      <c r="E36" s="115">
        <v>0</v>
      </c>
      <c r="F36" s="116">
        <f t="shared" si="2"/>
        <v>-1</v>
      </c>
      <c r="G36" s="115">
        <v>6523</v>
      </c>
      <c r="H36" s="116" t="str">
        <f t="shared" si="2"/>
        <v>-</v>
      </c>
      <c r="I36" s="115">
        <v>11920</v>
      </c>
      <c r="J36" s="116">
        <f t="shared" si="2"/>
        <v>0.82738003985896058</v>
      </c>
      <c r="K36" s="115">
        <v>12303</v>
      </c>
      <c r="L36" s="116">
        <f t="shared" si="2"/>
        <v>3.213087248322144E-2</v>
      </c>
      <c r="M36" s="115">
        <v>10664</v>
      </c>
      <c r="N36" s="116">
        <f t="shared" si="3"/>
        <v>-0.13321953994960578</v>
      </c>
      <c r="O36" s="116">
        <f t="shared" si="4"/>
        <v>-0.18139249251554468</v>
      </c>
    </row>
    <row r="37" spans="2:16" x14ac:dyDescent="0.25">
      <c r="B37" s="114" t="s">
        <v>83</v>
      </c>
      <c r="C37" s="115">
        <v>15713</v>
      </c>
      <c r="D37" s="116">
        <v>-7.1610044313146215E-2</v>
      </c>
      <c r="E37" s="115">
        <v>0</v>
      </c>
      <c r="F37" s="116">
        <f t="shared" si="2"/>
        <v>-1</v>
      </c>
      <c r="G37" s="115">
        <v>14397</v>
      </c>
      <c r="H37" s="116" t="str">
        <f t="shared" si="2"/>
        <v>-</v>
      </c>
      <c r="I37" s="115">
        <v>18621</v>
      </c>
      <c r="J37" s="116">
        <f t="shared" si="2"/>
        <v>0.29339445717857893</v>
      </c>
      <c r="K37" s="115">
        <v>14490</v>
      </c>
      <c r="L37" s="116">
        <f t="shared" si="2"/>
        <v>-0.22184630256162396</v>
      </c>
      <c r="M37" s="115">
        <v>14582</v>
      </c>
      <c r="N37" s="116">
        <f t="shared" si="3"/>
        <v>6.3492063492063266E-3</v>
      </c>
      <c r="O37" s="116">
        <f t="shared" si="4"/>
        <v>-7.1978616432253562E-2</v>
      </c>
    </row>
    <row r="38" spans="2:16" x14ac:dyDescent="0.25">
      <c r="B38" s="114" t="s">
        <v>85</v>
      </c>
      <c r="C38" s="115">
        <v>21245</v>
      </c>
      <c r="D38" s="116">
        <v>-4.2759304316481894E-2</v>
      </c>
      <c r="E38" s="115">
        <v>13164</v>
      </c>
      <c r="F38" s="116">
        <f t="shared" si="2"/>
        <v>-0.38037185220051772</v>
      </c>
      <c r="G38" s="115">
        <v>12562</v>
      </c>
      <c r="H38" s="116">
        <f t="shared" si="2"/>
        <v>-4.5730780917654257E-2</v>
      </c>
      <c r="I38" s="115">
        <v>19560</v>
      </c>
      <c r="J38" s="116">
        <f t="shared" si="2"/>
        <v>0.55707689858302811</v>
      </c>
      <c r="K38" s="115">
        <v>19950</v>
      </c>
      <c r="L38" s="116">
        <f t="shared" si="2"/>
        <v>1.9938650306748462E-2</v>
      </c>
      <c r="M38" s="115"/>
      <c r="N38" s="116"/>
      <c r="O38" s="116"/>
    </row>
    <row r="39" spans="2:16" x14ac:dyDescent="0.25">
      <c r="B39" s="114" t="s">
        <v>87</v>
      </c>
      <c r="C39" s="115">
        <v>9328</v>
      </c>
      <c r="D39" s="116">
        <v>-0.29392173189009163</v>
      </c>
      <c r="E39" s="115">
        <v>7078</v>
      </c>
      <c r="F39" s="116">
        <f t="shared" si="2"/>
        <v>-0.24120926243567753</v>
      </c>
      <c r="G39" s="115">
        <v>8593</v>
      </c>
      <c r="H39" s="116">
        <f t="shared" si="2"/>
        <v>0.21404351511726483</v>
      </c>
      <c r="I39" s="115">
        <v>11009</v>
      </c>
      <c r="J39" s="116">
        <f t="shared" si="2"/>
        <v>0.28115908297451409</v>
      </c>
      <c r="K39" s="115">
        <v>10743</v>
      </c>
      <c r="L39" s="116">
        <f t="shared" si="2"/>
        <v>-2.4162049232446137E-2</v>
      </c>
      <c r="M39" s="115"/>
      <c r="N39" s="116"/>
      <c r="O39" s="116"/>
    </row>
    <row r="40" spans="2:16" x14ac:dyDescent="0.25">
      <c r="B40" s="114" t="s">
        <v>89</v>
      </c>
      <c r="C40" s="115">
        <v>10671</v>
      </c>
      <c r="D40" s="116">
        <v>6.6673330667732955E-2</v>
      </c>
      <c r="E40" s="115">
        <v>7771</v>
      </c>
      <c r="F40" s="116">
        <f t="shared" si="2"/>
        <v>-0.27176459563302413</v>
      </c>
      <c r="G40" s="115">
        <v>7600</v>
      </c>
      <c r="H40" s="116">
        <f t="shared" si="2"/>
        <v>-2.2004889975550168E-2</v>
      </c>
      <c r="I40" s="115">
        <v>9548</v>
      </c>
      <c r="J40" s="116">
        <f t="shared" si="2"/>
        <v>0.25631578947368427</v>
      </c>
      <c r="K40" s="115">
        <v>10093</v>
      </c>
      <c r="L40" s="116">
        <f t="shared" si="2"/>
        <v>5.7080016757436125E-2</v>
      </c>
      <c r="M40" s="115"/>
      <c r="N40" s="116"/>
      <c r="O40" s="116"/>
    </row>
    <row r="41" spans="2:16" x14ac:dyDescent="0.25">
      <c r="B41" s="114" t="s">
        <v>91</v>
      </c>
      <c r="C41" s="115">
        <v>7624</v>
      </c>
      <c r="D41" s="116">
        <v>0.10221194159317615</v>
      </c>
      <c r="E41" s="115">
        <v>2621</v>
      </c>
      <c r="F41" s="116">
        <f t="shared" si="2"/>
        <v>-0.6562172088142707</v>
      </c>
      <c r="G41" s="115">
        <v>6036</v>
      </c>
      <c r="H41" s="116">
        <f t="shared" si="2"/>
        <v>1.3029378099961848</v>
      </c>
      <c r="I41" s="115">
        <v>5905</v>
      </c>
      <c r="J41" s="116">
        <f t="shared" si="2"/>
        <v>-2.1703114645460597E-2</v>
      </c>
      <c r="K41" s="115">
        <v>7021</v>
      </c>
      <c r="L41" s="116">
        <f t="shared" si="2"/>
        <v>0.18899237933954272</v>
      </c>
      <c r="M41" s="115"/>
      <c r="N41" s="116"/>
      <c r="O41" s="116"/>
    </row>
    <row r="42" spans="2:16" x14ac:dyDescent="0.25">
      <c r="B42" s="114" t="s">
        <v>93</v>
      </c>
      <c r="C42" s="115">
        <v>8436</v>
      </c>
      <c r="D42" s="116">
        <v>3.2305433186490484E-2</v>
      </c>
      <c r="E42" s="115">
        <v>2321</v>
      </c>
      <c r="F42" s="116">
        <f t="shared" si="2"/>
        <v>-0.7248696064485538</v>
      </c>
      <c r="G42" s="115">
        <v>7543</v>
      </c>
      <c r="H42" s="116">
        <f t="shared" si="2"/>
        <v>2.2498922878069796</v>
      </c>
      <c r="I42" s="115">
        <v>8023</v>
      </c>
      <c r="J42" s="116">
        <f t="shared" si="2"/>
        <v>6.363515842502987E-2</v>
      </c>
      <c r="K42" s="115">
        <v>7457</v>
      </c>
      <c r="L42" s="116">
        <f t="shared" si="2"/>
        <v>-7.0547176866508798E-2</v>
      </c>
      <c r="M42" s="115"/>
      <c r="N42" s="116"/>
      <c r="O42" s="116"/>
    </row>
    <row r="43" spans="2:16" ht="15.75" x14ac:dyDescent="0.25">
      <c r="B43" s="117" t="s">
        <v>30</v>
      </c>
      <c r="C43" s="118">
        <v>127819</v>
      </c>
      <c r="D43" s="119">
        <v>-3.4030622269917377E-2</v>
      </c>
      <c r="E43" s="118">
        <v>51760</v>
      </c>
      <c r="F43" s="119">
        <f t="shared" si="2"/>
        <v>-0.59505237875433226</v>
      </c>
      <c r="G43" s="118">
        <v>83468</v>
      </c>
      <c r="H43" s="119">
        <f t="shared" si="2"/>
        <v>0.61259659969088109</v>
      </c>
      <c r="I43" s="118">
        <v>123951</v>
      </c>
      <c r="J43" s="119">
        <f t="shared" si="2"/>
        <v>0.48501222025207258</v>
      </c>
      <c r="K43" s="118">
        <v>118966</v>
      </c>
      <c r="L43" s="119">
        <f t="shared" si="2"/>
        <v>-4.0217505304515511E-2</v>
      </c>
      <c r="M43" s="118">
        <v>61151</v>
      </c>
      <c r="N43" s="119">
        <v>-4.0045838435213921E-2</v>
      </c>
      <c r="O43" s="119">
        <v>-0.13279444089909953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3885</v>
      </c>
      <c r="D53" s="116">
        <v>-0.22655783396376672</v>
      </c>
      <c r="E53" s="115">
        <v>3650</v>
      </c>
      <c r="F53" s="116">
        <f>IFERROR(E53/C53-1,"-")</f>
        <v>-6.0489060489060442E-2</v>
      </c>
      <c r="G53" s="115">
        <v>295</v>
      </c>
      <c r="H53" s="116">
        <f>IFERROR(G53/E53-1,"-")</f>
        <v>-0.91917808219178077</v>
      </c>
      <c r="I53" s="115">
        <v>2603</v>
      </c>
      <c r="J53" s="116">
        <f>IFERROR(I53/G53-1,"-")</f>
        <v>7.8237288135593221</v>
      </c>
      <c r="K53" s="115">
        <v>4265</v>
      </c>
      <c r="L53" s="116">
        <f>IFERROR(K53/I53-1,"-")</f>
        <v>0.63849404533230891</v>
      </c>
      <c r="M53" s="115">
        <v>3219</v>
      </c>
      <c r="N53" s="116">
        <f t="shared" ref="N53:N59" si="5">IFERROR(M53/K53-1,"-")</f>
        <v>-0.24525205158264951</v>
      </c>
      <c r="O53" s="116">
        <f>IFERROR(M53/C53-1,"-")</f>
        <v>-0.17142857142857137</v>
      </c>
    </row>
    <row r="54" spans="1:16" x14ac:dyDescent="0.25">
      <c r="A54" s="1">
        <v>2</v>
      </c>
      <c r="B54" s="114" t="s">
        <v>73</v>
      </c>
      <c r="C54" s="115">
        <v>4436</v>
      </c>
      <c r="D54" s="116">
        <v>-0.12435846821950258</v>
      </c>
      <c r="E54" s="115">
        <v>3952</v>
      </c>
      <c r="F54" s="116">
        <f t="shared" ref="F54:L65" si="6">IFERROR(E54/C54-1,"-")</f>
        <v>-0.109107303877367</v>
      </c>
      <c r="G54" s="115">
        <v>722</v>
      </c>
      <c r="H54" s="116">
        <f t="shared" si="6"/>
        <v>-0.81730769230769229</v>
      </c>
      <c r="I54" s="115">
        <v>3449</v>
      </c>
      <c r="J54" s="116">
        <f t="shared" si="6"/>
        <v>3.7770083102493075</v>
      </c>
      <c r="K54" s="115">
        <v>2830</v>
      </c>
      <c r="L54" s="116">
        <f t="shared" si="6"/>
        <v>-0.17947231081472892</v>
      </c>
      <c r="M54" s="115">
        <v>3176</v>
      </c>
      <c r="N54" s="116">
        <f t="shared" si="5"/>
        <v>0.12226148409894</v>
      </c>
      <c r="O54" s="116">
        <f>IFERROR(M54/C54-1,"-")</f>
        <v>-0.28403967538322816</v>
      </c>
    </row>
    <row r="55" spans="1:16" x14ac:dyDescent="0.25">
      <c r="A55" s="1">
        <v>3</v>
      </c>
      <c r="B55" s="114" t="s">
        <v>75</v>
      </c>
      <c r="C55" s="115">
        <v>4910</v>
      </c>
      <c r="D55" s="116">
        <v>-0.36242046487469159</v>
      </c>
      <c r="E55" s="115">
        <v>1272</v>
      </c>
      <c r="F55" s="116">
        <f t="shared" si="6"/>
        <v>-0.74093686354378818</v>
      </c>
      <c r="G55" s="115">
        <v>838</v>
      </c>
      <c r="H55" s="116">
        <f t="shared" si="6"/>
        <v>-0.3411949685534591</v>
      </c>
      <c r="I55" s="115">
        <v>3256</v>
      </c>
      <c r="J55" s="116">
        <f t="shared" si="6"/>
        <v>2.8854415274463006</v>
      </c>
      <c r="K55" s="115">
        <v>4198</v>
      </c>
      <c r="L55" s="116">
        <f t="shared" si="6"/>
        <v>0.28931203931203942</v>
      </c>
      <c r="M55" s="115">
        <v>4814</v>
      </c>
      <c r="N55" s="116">
        <f t="shared" si="5"/>
        <v>0.14673654121010005</v>
      </c>
      <c r="O55" s="116">
        <f t="shared" ref="O55:O59" si="7">IFERROR(M55/C55-1,"-")</f>
        <v>-1.9551934826883888E-2</v>
      </c>
    </row>
    <row r="56" spans="1:16" x14ac:dyDescent="0.25">
      <c r="A56" s="1">
        <v>4</v>
      </c>
      <c r="B56" s="114" t="s">
        <v>77</v>
      </c>
      <c r="C56" s="115">
        <v>9560</v>
      </c>
      <c r="D56" s="116">
        <v>0.56927117531188443</v>
      </c>
      <c r="E56" s="115">
        <v>0</v>
      </c>
      <c r="F56" s="116">
        <f t="shared" si="6"/>
        <v>-1</v>
      </c>
      <c r="G56" s="115">
        <v>788</v>
      </c>
      <c r="H56" s="116" t="str">
        <f t="shared" si="6"/>
        <v>-</v>
      </c>
      <c r="I56" s="115">
        <v>8246</v>
      </c>
      <c r="J56" s="116">
        <f t="shared" si="6"/>
        <v>9.4644670050761412</v>
      </c>
      <c r="K56" s="115">
        <v>7014</v>
      </c>
      <c r="L56" s="116">
        <f t="shared" si="6"/>
        <v>-0.14940577249575548</v>
      </c>
      <c r="M56" s="115">
        <v>4307</v>
      </c>
      <c r="N56" s="116">
        <f t="shared" si="5"/>
        <v>-0.38594240091246079</v>
      </c>
      <c r="O56" s="116">
        <f t="shared" si="7"/>
        <v>-0.54947698744769879</v>
      </c>
    </row>
    <row r="57" spans="1:16" x14ac:dyDescent="0.25">
      <c r="A57" s="1">
        <v>5</v>
      </c>
      <c r="B57" s="114" t="s">
        <v>79</v>
      </c>
      <c r="C57" s="115">
        <v>4441</v>
      </c>
      <c r="D57" s="116">
        <v>-0.31718942189421895</v>
      </c>
      <c r="E57" s="115">
        <v>0</v>
      </c>
      <c r="F57" s="116">
        <f t="shared" si="6"/>
        <v>-1</v>
      </c>
      <c r="G57" s="115">
        <v>1163</v>
      </c>
      <c r="H57" s="116" t="str">
        <f t="shared" si="6"/>
        <v>-</v>
      </c>
      <c r="I57" s="115">
        <v>5450</v>
      </c>
      <c r="J57" s="116">
        <f t="shared" si="6"/>
        <v>3.6861564918314702</v>
      </c>
      <c r="K57" s="115">
        <v>4156</v>
      </c>
      <c r="L57" s="116">
        <f t="shared" si="6"/>
        <v>-0.23743119266055046</v>
      </c>
      <c r="M57" s="115">
        <v>5457</v>
      </c>
      <c r="N57" s="116">
        <f t="shared" si="5"/>
        <v>0.313041385948027</v>
      </c>
      <c r="O57" s="116">
        <f t="shared" si="7"/>
        <v>0.22877730240936733</v>
      </c>
    </row>
    <row r="58" spans="1:16" x14ac:dyDescent="0.25">
      <c r="A58" s="1">
        <v>6</v>
      </c>
      <c r="B58" s="114" t="s">
        <v>81</v>
      </c>
      <c r="C58" s="115">
        <v>6211</v>
      </c>
      <c r="D58" s="116">
        <v>-0.17898215465961664</v>
      </c>
      <c r="E58" s="115">
        <v>0</v>
      </c>
      <c r="F58" s="116">
        <f t="shared" si="6"/>
        <v>-1</v>
      </c>
      <c r="G58" s="115">
        <v>2126</v>
      </c>
      <c r="H58" s="116" t="str">
        <f t="shared" si="6"/>
        <v>-</v>
      </c>
      <c r="I58" s="115">
        <v>7306</v>
      </c>
      <c r="J58" s="116">
        <f t="shared" si="6"/>
        <v>2.436500470366886</v>
      </c>
      <c r="K58" s="115">
        <v>6696</v>
      </c>
      <c r="L58" s="116">
        <f t="shared" si="6"/>
        <v>-8.3493019436079896E-2</v>
      </c>
      <c r="M58" s="115">
        <v>5557</v>
      </c>
      <c r="N58" s="116">
        <f t="shared" si="5"/>
        <v>-0.17010155316606934</v>
      </c>
      <c r="O58" s="116">
        <f t="shared" si="7"/>
        <v>-0.10529705361455477</v>
      </c>
    </row>
    <row r="59" spans="1:16" x14ac:dyDescent="0.25">
      <c r="A59" s="1">
        <v>7</v>
      </c>
      <c r="B59" s="114" t="s">
        <v>83</v>
      </c>
      <c r="C59" s="115">
        <v>8836</v>
      </c>
      <c r="D59" s="116">
        <v>-0.20468046804680473</v>
      </c>
      <c r="E59" s="115">
        <v>0</v>
      </c>
      <c r="F59" s="116">
        <f t="shared" si="6"/>
        <v>-1</v>
      </c>
      <c r="G59" s="115">
        <v>6433</v>
      </c>
      <c r="H59" s="116" t="str">
        <f t="shared" si="6"/>
        <v>-</v>
      </c>
      <c r="I59" s="115">
        <v>10472</v>
      </c>
      <c r="J59" s="116">
        <f t="shared" si="6"/>
        <v>0.62785636561479863</v>
      </c>
      <c r="K59" s="115">
        <v>7620</v>
      </c>
      <c r="L59" s="116">
        <f t="shared" si="6"/>
        <v>-0.2723453017570665</v>
      </c>
      <c r="M59" s="115">
        <v>7599</v>
      </c>
      <c r="N59" s="116">
        <f t="shared" si="5"/>
        <v>-2.7559055118110409E-3</v>
      </c>
      <c r="O59" s="116">
        <f t="shared" si="7"/>
        <v>-0.13999547306473514</v>
      </c>
    </row>
    <row r="60" spans="1:16" x14ac:dyDescent="0.25">
      <c r="A60" s="1">
        <v>8</v>
      </c>
      <c r="B60" s="114" t="s">
        <v>85</v>
      </c>
      <c r="C60" s="115">
        <v>11624</v>
      </c>
      <c r="D60" s="116">
        <v>-0.21797631862217437</v>
      </c>
      <c r="E60" s="115">
        <v>6200</v>
      </c>
      <c r="F60" s="116">
        <f t="shared" si="6"/>
        <v>-0.46662078458362011</v>
      </c>
      <c r="G60" s="115">
        <v>8300</v>
      </c>
      <c r="H60" s="116">
        <f t="shared" si="6"/>
        <v>0.33870967741935476</v>
      </c>
      <c r="I60" s="115">
        <v>11207</v>
      </c>
      <c r="J60" s="116">
        <f t="shared" si="6"/>
        <v>0.35024096385542158</v>
      </c>
      <c r="K60" s="115">
        <v>9492</v>
      </c>
      <c r="L60" s="116">
        <f t="shared" si="6"/>
        <v>-0.1530293566520925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6300</v>
      </c>
      <c r="D61" s="116">
        <v>-0.23441487422530072</v>
      </c>
      <c r="E61" s="115">
        <v>2978</v>
      </c>
      <c r="F61" s="116">
        <f t="shared" si="6"/>
        <v>-0.52730158730158738</v>
      </c>
      <c r="G61" s="115">
        <v>5769</v>
      </c>
      <c r="H61" s="116">
        <f t="shared" si="6"/>
        <v>0.93720617864338474</v>
      </c>
      <c r="I61" s="115">
        <v>7045</v>
      </c>
      <c r="J61" s="116">
        <f t="shared" si="6"/>
        <v>0.22118218062055806</v>
      </c>
      <c r="K61" s="115">
        <v>6112</v>
      </c>
      <c r="L61" s="116">
        <f t="shared" si="6"/>
        <v>-0.13243435060326469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6028</v>
      </c>
      <c r="D62" s="116">
        <v>-0.14629655856111035</v>
      </c>
      <c r="E62" s="115">
        <v>3362</v>
      </c>
      <c r="F62" s="116">
        <f t="shared" si="6"/>
        <v>-0.4422694094226941</v>
      </c>
      <c r="G62" s="115">
        <v>4743</v>
      </c>
      <c r="H62" s="116">
        <f t="shared" si="6"/>
        <v>0.41076740035693038</v>
      </c>
      <c r="I62" s="115">
        <v>6519</v>
      </c>
      <c r="J62" s="116">
        <f t="shared" si="6"/>
        <v>0.37444655281467432</v>
      </c>
      <c r="K62" s="115">
        <v>5748</v>
      </c>
      <c r="L62" s="116">
        <f t="shared" si="6"/>
        <v>-0.11826967326277038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4798</v>
      </c>
      <c r="D63" s="116">
        <v>-3.8476953907815581E-2</v>
      </c>
      <c r="E63" s="115">
        <v>1184</v>
      </c>
      <c r="F63" s="116">
        <f t="shared" si="6"/>
        <v>-0.75323051271363073</v>
      </c>
      <c r="G63" s="115">
        <v>3917</v>
      </c>
      <c r="H63" s="116">
        <f t="shared" si="6"/>
        <v>2.3082770270270272</v>
      </c>
      <c r="I63" s="115">
        <v>4255</v>
      </c>
      <c r="J63" s="116">
        <f t="shared" si="6"/>
        <v>8.6290528465662542E-2</v>
      </c>
      <c r="K63" s="115">
        <v>4279</v>
      </c>
      <c r="L63" s="116">
        <f t="shared" si="6"/>
        <v>5.640423031727293E-3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5462</v>
      </c>
      <c r="D64" s="116">
        <v>-0.10208778563208942</v>
      </c>
      <c r="E64" s="115">
        <v>1021</v>
      </c>
      <c r="F64" s="116">
        <f t="shared" si="6"/>
        <v>-0.81307213474917617</v>
      </c>
      <c r="G64" s="115">
        <v>4892</v>
      </c>
      <c r="H64" s="116">
        <f t="shared" si="6"/>
        <v>3.7913809990205678</v>
      </c>
      <c r="I64" s="115">
        <v>6049</v>
      </c>
      <c r="J64" s="116">
        <f t="shared" si="6"/>
        <v>0.23650858544562547</v>
      </c>
      <c r="K64" s="115">
        <v>4654</v>
      </c>
      <c r="L64" s="116">
        <f t="shared" si="6"/>
        <v>-0.23061663084807404</v>
      </c>
      <c r="M64" s="115"/>
      <c r="N64" s="116"/>
      <c r="O64" s="116"/>
    </row>
    <row r="65" spans="1:16" ht="15.75" x14ac:dyDescent="0.25">
      <c r="B65" s="117" t="s">
        <v>30</v>
      </c>
      <c r="C65" s="118">
        <v>76491</v>
      </c>
      <c r="D65" s="119">
        <v>-0.15281100478468901</v>
      </c>
      <c r="E65" s="118">
        <v>26848</v>
      </c>
      <c r="F65" s="119">
        <f t="shared" si="6"/>
        <v>-0.64900445804081519</v>
      </c>
      <c r="G65" s="118">
        <v>39986</v>
      </c>
      <c r="H65" s="119">
        <f t="shared" si="6"/>
        <v>0.48934743742550646</v>
      </c>
      <c r="I65" s="118">
        <v>75857</v>
      </c>
      <c r="J65" s="119">
        <f t="shared" si="6"/>
        <v>0.89708898114340019</v>
      </c>
      <c r="K65" s="118">
        <v>67064</v>
      </c>
      <c r="L65" s="119">
        <f t="shared" si="6"/>
        <v>-0.1159154725338466</v>
      </c>
      <c r="M65" s="118">
        <v>34129</v>
      </c>
      <c r="N65" s="119">
        <v>-7.2051986187770201E-2</v>
      </c>
      <c r="O65" s="119">
        <v>-0.19276709477518394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1018</v>
      </c>
      <c r="D75" s="116">
        <v>-0.28107344632768361</v>
      </c>
      <c r="E75" s="115">
        <v>1922</v>
      </c>
      <c r="F75" s="116">
        <f>IFERROR(E75/C75-1,"-")</f>
        <v>0.88801571709233795</v>
      </c>
      <c r="G75" s="115">
        <v>1580</v>
      </c>
      <c r="H75" s="116">
        <f>IFERROR(G75/E75-1,"-")</f>
        <v>-0.17793964620187308</v>
      </c>
      <c r="I75" s="115">
        <v>1546</v>
      </c>
      <c r="J75" s="116">
        <f>IFERROR(I75/G75-1,"-")</f>
        <v>-2.1518987341772156E-2</v>
      </c>
      <c r="K75" s="115">
        <v>1425</v>
      </c>
      <c r="L75" s="116">
        <f>IFERROR(K75/I75-1,"-")</f>
        <v>-7.826649417852527E-2</v>
      </c>
      <c r="M75" s="115">
        <v>1184</v>
      </c>
      <c r="N75" s="116">
        <f t="shared" ref="N75:N83" si="8">IFERROR(M75/K75-1,"-")</f>
        <v>-0.1691228070175439</v>
      </c>
      <c r="O75" s="116">
        <f>M75/C75-1</f>
        <v>0.16306483300589392</v>
      </c>
    </row>
    <row r="76" spans="1:16" x14ac:dyDescent="0.25">
      <c r="A76" s="1">
        <v>2</v>
      </c>
      <c r="B76" s="114" t="s">
        <v>73</v>
      </c>
      <c r="C76" s="115">
        <v>1826</v>
      </c>
      <c r="D76" s="116">
        <v>0.30149679258731288</v>
      </c>
      <c r="E76" s="115">
        <v>2293</v>
      </c>
      <c r="F76" s="116">
        <f t="shared" ref="F76:L87" si="9">IFERROR(E76/C76-1,"-")</f>
        <v>0.25575027382256299</v>
      </c>
      <c r="G76" s="115">
        <v>2279</v>
      </c>
      <c r="H76" s="116">
        <f t="shared" si="9"/>
        <v>-6.1055385957261565E-3</v>
      </c>
      <c r="I76" s="115">
        <v>2491</v>
      </c>
      <c r="J76" s="116">
        <f t="shared" si="9"/>
        <v>9.3023255813953432E-2</v>
      </c>
      <c r="K76" s="115">
        <v>1394</v>
      </c>
      <c r="L76" s="116">
        <f t="shared" si="9"/>
        <v>-0.44038538739462063</v>
      </c>
      <c r="M76" s="115">
        <v>1755</v>
      </c>
      <c r="N76" s="116">
        <f t="shared" si="8"/>
        <v>0.25896700143472029</v>
      </c>
      <c r="O76" s="116">
        <f>IFERROR(M76/C76-1,"-")</f>
        <v>-3.8882803943044886E-2</v>
      </c>
    </row>
    <row r="77" spans="1:16" x14ac:dyDescent="0.25">
      <c r="A77" s="1">
        <v>3</v>
      </c>
      <c r="B77" s="114" t="s">
        <v>75</v>
      </c>
      <c r="C77" s="115">
        <v>2396</v>
      </c>
      <c r="D77" s="116">
        <v>-0.33053925677563567</v>
      </c>
      <c r="E77" s="115">
        <v>864</v>
      </c>
      <c r="F77" s="116">
        <f t="shared" si="9"/>
        <v>-0.63939899833055092</v>
      </c>
      <c r="G77" s="115">
        <v>3411</v>
      </c>
      <c r="H77" s="116">
        <f t="shared" si="9"/>
        <v>2.9479166666666665</v>
      </c>
      <c r="I77" s="115">
        <v>2421</v>
      </c>
      <c r="J77" s="116">
        <f t="shared" si="9"/>
        <v>-0.29023746701846964</v>
      </c>
      <c r="K77" s="115">
        <v>2041</v>
      </c>
      <c r="L77" s="116">
        <f t="shared" si="9"/>
        <v>-0.15695993391160679</v>
      </c>
      <c r="M77" s="115">
        <v>3915</v>
      </c>
      <c r="N77" s="116">
        <f t="shared" si="8"/>
        <v>0.9181773640372366</v>
      </c>
      <c r="O77" s="116">
        <f t="shared" ref="O77:O86" si="10">IFERROR(M77/C77-1,"-")</f>
        <v>0.63397328881469117</v>
      </c>
    </row>
    <row r="78" spans="1:16" x14ac:dyDescent="0.25">
      <c r="A78" s="1">
        <v>4</v>
      </c>
      <c r="B78" s="114" t="s">
        <v>77</v>
      </c>
      <c r="C78" s="115">
        <v>4625</v>
      </c>
      <c r="D78" s="116">
        <v>0.68120683387858971</v>
      </c>
      <c r="E78" s="115">
        <v>0</v>
      </c>
      <c r="F78" s="116">
        <f t="shared" si="9"/>
        <v>-1</v>
      </c>
      <c r="G78" s="115">
        <v>4608</v>
      </c>
      <c r="H78" s="116" t="str">
        <f t="shared" si="9"/>
        <v>-</v>
      </c>
      <c r="I78" s="115">
        <v>5124</v>
      </c>
      <c r="J78" s="116">
        <f t="shared" si="9"/>
        <v>0.11197916666666674</v>
      </c>
      <c r="K78" s="115">
        <v>5699</v>
      </c>
      <c r="L78" s="116">
        <f t="shared" si="9"/>
        <v>0.11221701795472283</v>
      </c>
      <c r="M78" s="115">
        <v>3939</v>
      </c>
      <c r="N78" s="116">
        <f t="shared" si="8"/>
        <v>-0.3088261098438323</v>
      </c>
      <c r="O78" s="116">
        <f t="shared" si="10"/>
        <v>-0.1483243243243243</v>
      </c>
    </row>
    <row r="79" spans="1:16" x14ac:dyDescent="0.25">
      <c r="A79" s="1">
        <v>5</v>
      </c>
      <c r="B79" s="114" t="s">
        <v>79</v>
      </c>
      <c r="C79" s="115">
        <v>4678</v>
      </c>
      <c r="D79" s="116">
        <v>0.30088987764182429</v>
      </c>
      <c r="E79" s="115">
        <v>0</v>
      </c>
      <c r="F79" s="116">
        <f t="shared" si="9"/>
        <v>-1</v>
      </c>
      <c r="G79" s="115">
        <v>4530</v>
      </c>
      <c r="H79" s="116" t="str">
        <f t="shared" si="9"/>
        <v>-</v>
      </c>
      <c r="I79" s="115">
        <v>4779</v>
      </c>
      <c r="J79" s="116">
        <f t="shared" si="9"/>
        <v>5.4966887417218446E-2</v>
      </c>
      <c r="K79" s="115">
        <v>3887</v>
      </c>
      <c r="L79" s="116">
        <f t="shared" si="9"/>
        <v>-0.18664992676292114</v>
      </c>
      <c r="M79" s="115">
        <v>4139</v>
      </c>
      <c r="N79" s="116">
        <f t="shared" si="8"/>
        <v>6.4831489580653434E-2</v>
      </c>
      <c r="O79" s="116">
        <f t="shared" si="10"/>
        <v>-0.11522017956391617</v>
      </c>
    </row>
    <row r="80" spans="1:16" x14ac:dyDescent="0.25">
      <c r="A80" s="1">
        <v>6</v>
      </c>
      <c r="B80" s="114" t="s">
        <v>81</v>
      </c>
      <c r="C80" s="115">
        <v>6816</v>
      </c>
      <c r="D80" s="116">
        <v>0.62169878658101352</v>
      </c>
      <c r="E80" s="115">
        <v>0</v>
      </c>
      <c r="F80" s="116">
        <f t="shared" si="9"/>
        <v>-1</v>
      </c>
      <c r="G80" s="115">
        <v>4397</v>
      </c>
      <c r="H80" s="116" t="str">
        <f t="shared" si="9"/>
        <v>-</v>
      </c>
      <c r="I80" s="115">
        <v>4614</v>
      </c>
      <c r="J80" s="116">
        <f t="shared" si="9"/>
        <v>4.9351830793723073E-2</v>
      </c>
      <c r="K80" s="115">
        <v>5607</v>
      </c>
      <c r="L80" s="116">
        <f t="shared" si="9"/>
        <v>0.21521456436931086</v>
      </c>
      <c r="M80" s="115">
        <v>5107</v>
      </c>
      <c r="N80" s="116">
        <f t="shared" si="8"/>
        <v>-8.9174246477617292E-2</v>
      </c>
      <c r="O80" s="116">
        <f t="shared" si="10"/>
        <v>-0.25073356807511737</v>
      </c>
    </row>
    <row r="81" spans="1:16" x14ac:dyDescent="0.25">
      <c r="A81" s="1">
        <v>7</v>
      </c>
      <c r="B81" s="114" t="s">
        <v>83</v>
      </c>
      <c r="C81" s="115">
        <v>6877</v>
      </c>
      <c r="D81" s="116">
        <v>0.18263112639724843</v>
      </c>
      <c r="E81" s="115">
        <v>0</v>
      </c>
      <c r="F81" s="116">
        <f t="shared" si="9"/>
        <v>-1</v>
      </c>
      <c r="G81" s="115">
        <v>7964</v>
      </c>
      <c r="H81" s="116" t="str">
        <f t="shared" si="9"/>
        <v>-</v>
      </c>
      <c r="I81" s="115">
        <v>8149</v>
      </c>
      <c r="J81" s="116">
        <f t="shared" si="9"/>
        <v>2.3229532898041194E-2</v>
      </c>
      <c r="K81" s="115">
        <v>6870</v>
      </c>
      <c r="L81" s="116">
        <f t="shared" si="9"/>
        <v>-0.15695177322370846</v>
      </c>
      <c r="M81" s="115">
        <v>6983</v>
      </c>
      <c r="N81" s="116">
        <f t="shared" si="8"/>
        <v>1.644832605531299E-2</v>
      </c>
      <c r="O81" s="116">
        <f t="shared" si="10"/>
        <v>1.5413697833357665E-2</v>
      </c>
    </row>
    <row r="82" spans="1:16" x14ac:dyDescent="0.25">
      <c r="A82" s="1">
        <v>8</v>
      </c>
      <c r="B82" s="114" t="s">
        <v>85</v>
      </c>
      <c r="C82" s="115">
        <v>9621</v>
      </c>
      <c r="D82" s="116">
        <v>0.31255115961800817</v>
      </c>
      <c r="E82" s="115">
        <v>6964</v>
      </c>
      <c r="F82" s="116">
        <f t="shared" si="9"/>
        <v>-0.27616671863631637</v>
      </c>
      <c r="G82" s="115">
        <v>4262</v>
      </c>
      <c r="H82" s="116">
        <f t="shared" si="9"/>
        <v>-0.38799540493968987</v>
      </c>
      <c r="I82" s="115">
        <v>8353</v>
      </c>
      <c r="J82" s="116">
        <f t="shared" si="9"/>
        <v>0.95987799155326137</v>
      </c>
      <c r="K82" s="115">
        <v>10458</v>
      </c>
      <c r="L82" s="116">
        <f t="shared" si="9"/>
        <v>0.25200526756853825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3028</v>
      </c>
      <c r="D83" s="116">
        <v>-0.39221196306704131</v>
      </c>
      <c r="E83" s="115">
        <v>4100</v>
      </c>
      <c r="F83" s="116">
        <f t="shared" si="9"/>
        <v>0.35402906208718621</v>
      </c>
      <c r="G83" s="115">
        <v>2824</v>
      </c>
      <c r="H83" s="116">
        <f t="shared" si="9"/>
        <v>-0.31121951219512201</v>
      </c>
      <c r="I83" s="115">
        <v>3964</v>
      </c>
      <c r="J83" s="116">
        <f t="shared" si="9"/>
        <v>0.40368271954674229</v>
      </c>
      <c r="K83" s="115">
        <v>4631</v>
      </c>
      <c r="L83" s="116">
        <f t="shared" si="9"/>
        <v>0.16826437941473249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4643</v>
      </c>
      <c r="D84" s="116">
        <v>0.5776418620455317</v>
      </c>
      <c r="E84" s="115">
        <v>4409</v>
      </c>
      <c r="F84" s="116">
        <f t="shared" si="9"/>
        <v>-5.0398449278483692E-2</v>
      </c>
      <c r="G84" s="115">
        <v>2857</v>
      </c>
      <c r="H84" s="116">
        <f t="shared" si="9"/>
        <v>-0.35200725788160581</v>
      </c>
      <c r="I84" s="115">
        <v>3029</v>
      </c>
      <c r="J84" s="116">
        <f t="shared" si="9"/>
        <v>6.0203010150507552E-2</v>
      </c>
      <c r="K84" s="115">
        <v>4345</v>
      </c>
      <c r="L84" s="116">
        <f t="shared" si="9"/>
        <v>0.4344668207329152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2826</v>
      </c>
      <c r="D85" s="116">
        <v>0.46652828230409971</v>
      </c>
      <c r="E85" s="115">
        <v>1437</v>
      </c>
      <c r="F85" s="116">
        <f t="shared" si="9"/>
        <v>-0.49150743099787686</v>
      </c>
      <c r="G85" s="115">
        <v>2119</v>
      </c>
      <c r="H85" s="116">
        <f t="shared" si="9"/>
        <v>0.47459986082115524</v>
      </c>
      <c r="I85" s="115">
        <v>1650</v>
      </c>
      <c r="J85" s="116">
        <f t="shared" si="9"/>
        <v>-0.22133081642284091</v>
      </c>
      <c r="K85" s="115">
        <v>2742</v>
      </c>
      <c r="L85" s="116">
        <f t="shared" si="9"/>
        <v>0.66181818181818186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2974</v>
      </c>
      <c r="D86" s="116">
        <v>0.42364767831498318</v>
      </c>
      <c r="E86" s="115">
        <v>1300</v>
      </c>
      <c r="F86" s="116">
        <f t="shared" si="9"/>
        <v>-0.56287827841291183</v>
      </c>
      <c r="G86" s="115">
        <v>2651</v>
      </c>
      <c r="H86" s="116">
        <f t="shared" si="9"/>
        <v>1.0392307692307692</v>
      </c>
      <c r="I86" s="115">
        <v>1974</v>
      </c>
      <c r="J86" s="116">
        <f t="shared" si="9"/>
        <v>-0.25537533006412672</v>
      </c>
      <c r="K86" s="115">
        <v>2803</v>
      </c>
      <c r="L86" s="116">
        <f t="shared" si="9"/>
        <v>0.4199594731509626</v>
      </c>
      <c r="M86" s="115"/>
      <c r="N86" s="116"/>
      <c r="O86" s="116"/>
    </row>
    <row r="87" spans="1:16" ht="15.75" x14ac:dyDescent="0.25">
      <c r="B87" s="117" t="s">
        <v>30</v>
      </c>
      <c r="C87" s="118">
        <v>51328</v>
      </c>
      <c r="D87" s="119">
        <v>0.22110672312889568</v>
      </c>
      <c r="E87" s="118">
        <v>24912</v>
      </c>
      <c r="F87" s="119">
        <f t="shared" si="9"/>
        <v>-0.51465087281795507</v>
      </c>
      <c r="G87" s="118">
        <v>43482</v>
      </c>
      <c r="H87" s="119">
        <f t="shared" si="9"/>
        <v>0.74542389210019278</v>
      </c>
      <c r="I87" s="118">
        <v>48094</v>
      </c>
      <c r="J87" s="119">
        <f t="shared" si="9"/>
        <v>0.10606687824847061</v>
      </c>
      <c r="K87" s="118">
        <v>51902</v>
      </c>
      <c r="L87" s="119">
        <f t="shared" si="9"/>
        <v>7.9178275876408799E-2</v>
      </c>
      <c r="M87" s="118">
        <v>27022</v>
      </c>
      <c r="N87" s="119">
        <v>3.6771533632953268E-3</v>
      </c>
      <c r="O87" s="119">
        <v>-4.299475846437173E-2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97006</v>
      </c>
      <c r="D97" s="116">
        <v>1.7399603553336807E-2</v>
      </c>
      <c r="E97" s="115">
        <v>97195</v>
      </c>
      <c r="F97" s="116">
        <f t="shared" ref="F97:L109" si="11">IFERROR(E97/C97-1,"-")</f>
        <v>1.9483330927982934E-3</v>
      </c>
      <c r="G97" s="115">
        <v>6135</v>
      </c>
      <c r="H97" s="116">
        <f t="shared" si="11"/>
        <v>-0.93687946910849318</v>
      </c>
      <c r="I97" s="115">
        <v>68843</v>
      </c>
      <c r="J97" s="116">
        <f t="shared" si="11"/>
        <v>10.221352893235533</v>
      </c>
      <c r="K97" s="115">
        <v>96437</v>
      </c>
      <c r="L97" s="116">
        <f t="shared" si="11"/>
        <v>0.40082506572926802</v>
      </c>
      <c r="M97" s="115">
        <v>97758</v>
      </c>
      <c r="N97" s="116">
        <f t="shared" ref="N97:N103" si="12">IFERROR(M97/K97-1,"-")</f>
        <v>1.3698061947178042E-2</v>
      </c>
      <c r="O97" s="116">
        <f>M97/C97-1</f>
        <v>7.7520978083829295E-3</v>
      </c>
    </row>
    <row r="98" spans="2:15" x14ac:dyDescent="0.25">
      <c r="B98" s="114" t="s">
        <v>73</v>
      </c>
      <c r="C98" s="115">
        <v>93739</v>
      </c>
      <c r="D98" s="116">
        <v>1.7641183750569889E-2</v>
      </c>
      <c r="E98" s="115">
        <v>99065</v>
      </c>
      <c r="F98" s="116">
        <f t="shared" si="11"/>
        <v>5.6817333233766032E-2</v>
      </c>
      <c r="G98" s="115">
        <v>7130</v>
      </c>
      <c r="H98" s="116">
        <f t="shared" si="11"/>
        <v>-0.92802705294503607</v>
      </c>
      <c r="I98" s="115">
        <v>82164</v>
      </c>
      <c r="J98" s="116">
        <f t="shared" si="11"/>
        <v>10.523702664796634</v>
      </c>
      <c r="K98" s="115">
        <v>97949</v>
      </c>
      <c r="L98" s="116">
        <f t="shared" si="11"/>
        <v>0.19211576846307388</v>
      </c>
      <c r="M98" s="115">
        <v>107315</v>
      </c>
      <c r="N98" s="116">
        <f t="shared" si="12"/>
        <v>9.5621190619608054E-2</v>
      </c>
      <c r="O98" s="116">
        <f>IFERROR(M98/C98-1,"-")</f>
        <v>0.14482765977874745</v>
      </c>
    </row>
    <row r="99" spans="2:15" x14ac:dyDescent="0.25">
      <c r="B99" s="114" t="s">
        <v>75</v>
      </c>
      <c r="C99" s="115">
        <v>111953</v>
      </c>
      <c r="D99" s="116">
        <v>6.2747406092478863E-2</v>
      </c>
      <c r="E99" s="115">
        <v>39064</v>
      </c>
      <c r="F99" s="116">
        <f t="shared" si="11"/>
        <v>-0.65106785883361762</v>
      </c>
      <c r="G99" s="115">
        <v>8658</v>
      </c>
      <c r="H99" s="116">
        <f t="shared" si="11"/>
        <v>-0.77836371083350397</v>
      </c>
      <c r="I99" s="115">
        <v>98983</v>
      </c>
      <c r="J99" s="116">
        <f t="shared" si="11"/>
        <v>10.432547932547932</v>
      </c>
      <c r="K99" s="115">
        <v>108044</v>
      </c>
      <c r="L99" s="116">
        <f t="shared" si="11"/>
        <v>9.1540971682005923E-2</v>
      </c>
      <c r="M99" s="115">
        <v>114208</v>
      </c>
      <c r="N99" s="116">
        <f t="shared" si="12"/>
        <v>5.7050831142867686E-2</v>
      </c>
      <c r="O99" s="116">
        <f t="shared" ref="O99:O103" si="13">IFERROR(M99/C99-1,"-")</f>
        <v>2.0142381177815638E-2</v>
      </c>
    </row>
    <row r="100" spans="2:15" x14ac:dyDescent="0.25">
      <c r="B100" s="114" t="s">
        <v>77</v>
      </c>
      <c r="C100" s="115">
        <v>93085</v>
      </c>
      <c r="D100" s="116">
        <v>-4.1980568934996465E-2</v>
      </c>
      <c r="E100" s="115">
        <v>0</v>
      </c>
      <c r="F100" s="116">
        <f t="shared" si="11"/>
        <v>-1</v>
      </c>
      <c r="G100" s="115">
        <v>8340</v>
      </c>
      <c r="H100" s="116" t="str">
        <f t="shared" si="11"/>
        <v>-</v>
      </c>
      <c r="I100" s="115">
        <v>97469</v>
      </c>
      <c r="J100" s="116">
        <f t="shared" si="11"/>
        <v>10.686930455635492</v>
      </c>
      <c r="K100" s="115">
        <v>100188</v>
      </c>
      <c r="L100" s="116">
        <f t="shared" si="11"/>
        <v>2.7896049000194933E-2</v>
      </c>
      <c r="M100" s="115">
        <v>105296</v>
      </c>
      <c r="N100" s="116">
        <f t="shared" si="12"/>
        <v>5.0984149798378953E-2</v>
      </c>
      <c r="O100" s="116">
        <f t="shared" si="13"/>
        <v>0.13118117849277544</v>
      </c>
    </row>
    <row r="101" spans="2:15" x14ac:dyDescent="0.25">
      <c r="B101" s="114" t="s">
        <v>79</v>
      </c>
      <c r="C101" s="115">
        <v>95229</v>
      </c>
      <c r="D101" s="116">
        <v>3.243817556945694E-2</v>
      </c>
      <c r="E101" s="115">
        <v>0</v>
      </c>
      <c r="F101" s="116">
        <f t="shared" si="11"/>
        <v>-1</v>
      </c>
      <c r="G101" s="115">
        <v>9735</v>
      </c>
      <c r="H101" s="116" t="str">
        <f t="shared" si="11"/>
        <v>-</v>
      </c>
      <c r="I101" s="115">
        <v>87150</v>
      </c>
      <c r="J101" s="116">
        <f t="shared" si="11"/>
        <v>7.9522342064714948</v>
      </c>
      <c r="K101" s="115">
        <v>88589</v>
      </c>
      <c r="L101" s="116">
        <f t="shared" si="11"/>
        <v>1.6511761331038377E-2</v>
      </c>
      <c r="M101" s="115">
        <v>101026</v>
      </c>
      <c r="N101" s="116">
        <f t="shared" si="12"/>
        <v>0.14038989039271232</v>
      </c>
      <c r="O101" s="116">
        <f t="shared" si="13"/>
        <v>6.0874313496938948E-2</v>
      </c>
    </row>
    <row r="102" spans="2:15" x14ac:dyDescent="0.25">
      <c r="B102" s="114" t="s">
        <v>81</v>
      </c>
      <c r="C102" s="115">
        <v>96083</v>
      </c>
      <c r="D102" s="116">
        <v>-4.7391015535924952E-2</v>
      </c>
      <c r="E102" s="115">
        <v>0</v>
      </c>
      <c r="F102" s="116">
        <f t="shared" si="11"/>
        <v>-1</v>
      </c>
      <c r="G102" s="115">
        <v>14624</v>
      </c>
      <c r="H102" s="116" t="str">
        <f t="shared" si="11"/>
        <v>-</v>
      </c>
      <c r="I102" s="115">
        <v>87225</v>
      </c>
      <c r="J102" s="116">
        <f t="shared" si="11"/>
        <v>4.964510393873085</v>
      </c>
      <c r="K102" s="115">
        <v>97481</v>
      </c>
      <c r="L102" s="116">
        <f t="shared" si="11"/>
        <v>0.11758096875895663</v>
      </c>
      <c r="M102" s="115">
        <v>102726</v>
      </c>
      <c r="N102" s="116">
        <f t="shared" si="12"/>
        <v>5.3805356941352578E-2</v>
      </c>
      <c r="O102" s="116">
        <f t="shared" si="13"/>
        <v>6.9138140982275775E-2</v>
      </c>
    </row>
    <row r="103" spans="2:15" x14ac:dyDescent="0.25">
      <c r="B103" s="114" t="s">
        <v>83</v>
      </c>
      <c r="C103" s="115">
        <v>96381</v>
      </c>
      <c r="D103" s="116">
        <v>-1.5968145387717625E-2</v>
      </c>
      <c r="E103" s="115">
        <v>0</v>
      </c>
      <c r="F103" s="116">
        <f t="shared" si="11"/>
        <v>-1</v>
      </c>
      <c r="G103" s="115">
        <v>27677</v>
      </c>
      <c r="H103" s="116" t="str">
        <f t="shared" si="11"/>
        <v>-</v>
      </c>
      <c r="I103" s="115">
        <v>101111</v>
      </c>
      <c r="J103" s="116">
        <f t="shared" si="11"/>
        <v>2.6532499909672289</v>
      </c>
      <c r="K103" s="115">
        <v>98340</v>
      </c>
      <c r="L103" s="116">
        <f t="shared" si="11"/>
        <v>-2.7405524621455624E-2</v>
      </c>
      <c r="M103" s="115">
        <v>106566</v>
      </c>
      <c r="N103" s="116">
        <f t="shared" si="12"/>
        <v>8.3648566198901708E-2</v>
      </c>
      <c r="O103" s="116">
        <f t="shared" si="13"/>
        <v>0.10567435490397492</v>
      </c>
    </row>
    <row r="104" spans="2:15" x14ac:dyDescent="0.25">
      <c r="B104" s="114" t="s">
        <v>85</v>
      </c>
      <c r="C104" s="115">
        <v>98319</v>
      </c>
      <c r="D104" s="116">
        <v>-1.8978058490735528E-2</v>
      </c>
      <c r="E104" s="115">
        <v>17639</v>
      </c>
      <c r="F104" s="116">
        <f t="shared" si="11"/>
        <v>-0.82059418830541397</v>
      </c>
      <c r="G104" s="115">
        <v>40505</v>
      </c>
      <c r="H104" s="116">
        <f t="shared" si="11"/>
        <v>1.2963319916095015</v>
      </c>
      <c r="I104" s="115">
        <v>98334</v>
      </c>
      <c r="J104" s="116">
        <f t="shared" si="11"/>
        <v>1.4277002839155659</v>
      </c>
      <c r="K104" s="115">
        <v>96847</v>
      </c>
      <c r="L104" s="116">
        <f t="shared" si="11"/>
        <v>-1.5121931376736453E-2</v>
      </c>
      <c r="M104" s="115"/>
      <c r="N104" s="116"/>
      <c r="O104" s="116"/>
    </row>
    <row r="105" spans="2:15" x14ac:dyDescent="0.25">
      <c r="B105" s="114" t="s">
        <v>87</v>
      </c>
      <c r="C105" s="115">
        <v>89981</v>
      </c>
      <c r="D105" s="116">
        <v>-5.6120254691548355E-2</v>
      </c>
      <c r="E105" s="115">
        <v>11102</v>
      </c>
      <c r="F105" s="116">
        <f t="shared" si="11"/>
        <v>-0.87661839721719026</v>
      </c>
      <c r="G105" s="115">
        <v>50427</v>
      </c>
      <c r="H105" s="116">
        <f t="shared" si="11"/>
        <v>3.5421545667447303</v>
      </c>
      <c r="I105" s="115">
        <v>92289</v>
      </c>
      <c r="J105" s="116">
        <f t="shared" si="11"/>
        <v>0.83015051460527101</v>
      </c>
      <c r="K105" s="115">
        <v>96569</v>
      </c>
      <c r="L105" s="116">
        <f t="shared" si="11"/>
        <v>4.6376057818374949E-2</v>
      </c>
      <c r="M105" s="115"/>
      <c r="N105" s="116"/>
      <c r="O105" s="116"/>
    </row>
    <row r="106" spans="2:15" x14ac:dyDescent="0.25">
      <c r="B106" s="114" t="s">
        <v>89</v>
      </c>
      <c r="C106" s="115">
        <v>99167</v>
      </c>
      <c r="D106" s="116">
        <v>-0.11512550303830671</v>
      </c>
      <c r="E106" s="115">
        <v>13903</v>
      </c>
      <c r="F106" s="116">
        <f t="shared" si="11"/>
        <v>-0.85980215192553977</v>
      </c>
      <c r="G106" s="115">
        <v>81857</v>
      </c>
      <c r="H106" s="116">
        <f t="shared" si="11"/>
        <v>4.8877220743724372</v>
      </c>
      <c r="I106" s="115">
        <v>103661</v>
      </c>
      <c r="J106" s="116">
        <f t="shared" si="11"/>
        <v>0.26636695701039614</v>
      </c>
      <c r="K106" s="115">
        <v>109428</v>
      </c>
      <c r="L106" s="116">
        <f t="shared" si="11"/>
        <v>5.56332661270873E-2</v>
      </c>
      <c r="M106" s="115"/>
      <c r="N106" s="116"/>
      <c r="O106" s="116"/>
    </row>
    <row r="107" spans="2:15" x14ac:dyDescent="0.25">
      <c r="B107" s="114" t="s">
        <v>91</v>
      </c>
      <c r="C107" s="115">
        <v>99741</v>
      </c>
      <c r="D107" s="116">
        <v>9.3404035701998289E-3</v>
      </c>
      <c r="E107" s="115">
        <v>13877</v>
      </c>
      <c r="F107" s="116">
        <f t="shared" si="11"/>
        <v>-0.86086965239971525</v>
      </c>
      <c r="G107" s="115">
        <v>82390</v>
      </c>
      <c r="H107" s="116">
        <f t="shared" si="11"/>
        <v>4.93716221085249</v>
      </c>
      <c r="I107" s="115">
        <v>101461</v>
      </c>
      <c r="J107" s="116">
        <f t="shared" si="11"/>
        <v>0.23147226605170523</v>
      </c>
      <c r="K107" s="115">
        <v>106978</v>
      </c>
      <c r="L107" s="116">
        <f t="shared" si="11"/>
        <v>5.4375572880219991E-2</v>
      </c>
      <c r="M107" s="115"/>
      <c r="N107" s="116"/>
      <c r="O107" s="116"/>
    </row>
    <row r="108" spans="2:15" x14ac:dyDescent="0.25">
      <c r="B108" s="114" t="s">
        <v>93</v>
      </c>
      <c r="C108" s="115">
        <v>100908</v>
      </c>
      <c r="D108" s="116">
        <v>-1.7563673183269679E-2</v>
      </c>
      <c r="E108" s="115">
        <v>15077</v>
      </c>
      <c r="F108" s="116">
        <f t="shared" si="11"/>
        <v>-0.85058667300907764</v>
      </c>
      <c r="G108" s="115">
        <v>71312</v>
      </c>
      <c r="H108" s="116">
        <f t="shared" si="11"/>
        <v>3.7298534191152086</v>
      </c>
      <c r="I108" s="115">
        <v>100894</v>
      </c>
      <c r="J108" s="116">
        <f t="shared" si="11"/>
        <v>0.41482499439084597</v>
      </c>
      <c r="K108" s="115">
        <v>104162</v>
      </c>
      <c r="L108" s="116">
        <f t="shared" si="11"/>
        <v>3.2390429559735923E-2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1171592</v>
      </c>
      <c r="D109" s="119">
        <v>-1.5604572142998818E-2</v>
      </c>
      <c r="E109" s="118">
        <v>323585</v>
      </c>
      <c r="F109" s="119">
        <f t="shared" si="11"/>
        <v>-0.72380743467009001</v>
      </c>
      <c r="G109" s="118">
        <v>408790</v>
      </c>
      <c r="H109" s="119">
        <f t="shared" si="11"/>
        <v>0.26331566667181727</v>
      </c>
      <c r="I109" s="118">
        <v>1119584</v>
      </c>
      <c r="J109" s="119">
        <f t="shared" si="11"/>
        <v>1.738775410357396</v>
      </c>
      <c r="K109" s="118">
        <v>1201012</v>
      </c>
      <c r="L109" s="119">
        <f t="shared" si="11"/>
        <v>7.2730585646097135E-2</v>
      </c>
      <c r="M109" s="118">
        <v>734895</v>
      </c>
      <c r="N109" s="119">
        <v>6.9672560652549897E-2</v>
      </c>
      <c r="O109" s="119">
        <v>7.5231610180898745E-2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43948</v>
      </c>
      <c r="D119" s="116">
        <v>0.12355873705739495</v>
      </c>
      <c r="E119" s="115">
        <v>42402</v>
      </c>
      <c r="F119" s="116">
        <f t="shared" ref="F119:L131" si="14">IFERROR(E119/C119-1,"-")</f>
        <v>-3.5177937562573924E-2</v>
      </c>
      <c r="G119" s="115">
        <v>484</v>
      </c>
      <c r="H119" s="116">
        <f t="shared" si="14"/>
        <v>-0.98858544408282634</v>
      </c>
      <c r="I119" s="115">
        <v>22981</v>
      </c>
      <c r="J119" s="116">
        <f t="shared" si="14"/>
        <v>46.481404958677686</v>
      </c>
      <c r="K119" s="115">
        <v>38867</v>
      </c>
      <c r="L119" s="116">
        <f t="shared" si="14"/>
        <v>0.69126669857708545</v>
      </c>
      <c r="M119" s="115">
        <v>41827</v>
      </c>
      <c r="N119" s="116">
        <f t="shared" ref="N119:N125" si="15">IFERROR(M119/K119-1,"-")</f>
        <v>7.6157151310880744E-2</v>
      </c>
      <c r="O119" s="116">
        <f>M119/C119-1</f>
        <v>-4.8261581869482151E-2</v>
      </c>
    </row>
    <row r="120" spans="1:16" x14ac:dyDescent="0.25">
      <c r="B120" s="114" t="s">
        <v>73</v>
      </c>
      <c r="C120" s="115">
        <v>42009</v>
      </c>
      <c r="D120" s="116">
        <v>7.7734164550142371E-2</v>
      </c>
      <c r="E120" s="115">
        <v>44676</v>
      </c>
      <c r="F120" s="116">
        <f t="shared" si="14"/>
        <v>6.3486395772334392E-2</v>
      </c>
      <c r="G120" s="115">
        <v>257</v>
      </c>
      <c r="H120" s="116">
        <f t="shared" si="14"/>
        <v>-0.99424747067776886</v>
      </c>
      <c r="I120" s="115">
        <v>33474</v>
      </c>
      <c r="J120" s="116">
        <f t="shared" si="14"/>
        <v>129.24902723735408</v>
      </c>
      <c r="K120" s="115">
        <v>40917</v>
      </c>
      <c r="L120" s="116">
        <f t="shared" si="14"/>
        <v>0.22235167592758565</v>
      </c>
      <c r="M120" s="115">
        <v>46040</v>
      </c>
      <c r="N120" s="116">
        <f t="shared" si="15"/>
        <v>0.12520468265024309</v>
      </c>
      <c r="O120" s="116">
        <f>IFERROR(M120/C120-1,"-")</f>
        <v>9.5955628555785655E-2</v>
      </c>
    </row>
    <row r="121" spans="1:16" x14ac:dyDescent="0.25">
      <c r="B121" s="114" t="s">
        <v>75</v>
      </c>
      <c r="C121" s="115">
        <v>51922</v>
      </c>
      <c r="D121" s="116">
        <v>7.223690731868504E-2</v>
      </c>
      <c r="E121" s="115">
        <v>19712</v>
      </c>
      <c r="F121" s="116">
        <f t="shared" si="14"/>
        <v>-0.62035360733407807</v>
      </c>
      <c r="G121" s="115">
        <v>272</v>
      </c>
      <c r="H121" s="116">
        <f t="shared" si="14"/>
        <v>-0.98620129870129869</v>
      </c>
      <c r="I121" s="115">
        <v>46540</v>
      </c>
      <c r="J121" s="116">
        <f t="shared" si="14"/>
        <v>170.10294117647058</v>
      </c>
      <c r="K121" s="115">
        <v>54879</v>
      </c>
      <c r="L121" s="116">
        <f t="shared" si="14"/>
        <v>0.17917920068758053</v>
      </c>
      <c r="M121" s="115">
        <v>55580</v>
      </c>
      <c r="N121" s="116">
        <f t="shared" si="15"/>
        <v>1.2773556369467309E-2</v>
      </c>
      <c r="O121" s="116">
        <f t="shared" ref="O121:O125" si="16">IFERROR(M121/C121-1,"-")</f>
        <v>7.0451831593544068E-2</v>
      </c>
    </row>
    <row r="122" spans="1:16" x14ac:dyDescent="0.25">
      <c r="B122" s="114" t="s">
        <v>77</v>
      </c>
      <c r="C122" s="115">
        <v>49828</v>
      </c>
      <c r="D122" s="116">
        <v>1.3959545806031537E-2</v>
      </c>
      <c r="E122" s="115">
        <v>0</v>
      </c>
      <c r="F122" s="116">
        <f t="shared" si="14"/>
        <v>-1</v>
      </c>
      <c r="G122" s="115">
        <v>159</v>
      </c>
      <c r="H122" s="116" t="str">
        <f t="shared" si="14"/>
        <v>-</v>
      </c>
      <c r="I122" s="115">
        <v>48714</v>
      </c>
      <c r="J122" s="116">
        <f t="shared" si="14"/>
        <v>305.37735849056605</v>
      </c>
      <c r="K122" s="115">
        <v>48998</v>
      </c>
      <c r="L122" s="116">
        <f t="shared" si="14"/>
        <v>5.8299462166933047E-3</v>
      </c>
      <c r="M122" s="115">
        <v>57738</v>
      </c>
      <c r="N122" s="116">
        <f t="shared" si="15"/>
        <v>0.17837462753581779</v>
      </c>
      <c r="O122" s="116">
        <f t="shared" si="16"/>
        <v>0.15874608653768973</v>
      </c>
    </row>
    <row r="123" spans="1:16" x14ac:dyDescent="0.25">
      <c r="B123" s="114" t="s">
        <v>79</v>
      </c>
      <c r="C123" s="115">
        <v>65395</v>
      </c>
      <c r="D123" s="116">
        <v>0.18503551754131631</v>
      </c>
      <c r="E123" s="115">
        <v>0</v>
      </c>
      <c r="F123" s="116">
        <f t="shared" si="14"/>
        <v>-1</v>
      </c>
      <c r="G123" s="115">
        <v>189</v>
      </c>
      <c r="H123" s="116" t="str">
        <f t="shared" si="14"/>
        <v>-</v>
      </c>
      <c r="I123" s="115">
        <v>52400</v>
      </c>
      <c r="J123" s="116">
        <f t="shared" si="14"/>
        <v>276.24867724867727</v>
      </c>
      <c r="K123" s="115">
        <v>55242</v>
      </c>
      <c r="L123" s="116">
        <f t="shared" si="14"/>
        <v>5.4236641221373949E-2</v>
      </c>
      <c r="M123" s="115">
        <v>61775</v>
      </c>
      <c r="N123" s="116">
        <f t="shared" si="15"/>
        <v>0.11826146772383339</v>
      </c>
      <c r="O123" s="116">
        <f t="shared" si="16"/>
        <v>-5.5355914060708056E-2</v>
      </c>
    </row>
    <row r="124" spans="1:16" x14ac:dyDescent="0.25">
      <c r="B124" s="114" t="s">
        <v>81</v>
      </c>
      <c r="C124" s="115">
        <v>63120</v>
      </c>
      <c r="D124" s="116">
        <v>-1.2500197787940204E-3</v>
      </c>
      <c r="E124" s="115">
        <v>0</v>
      </c>
      <c r="F124" s="116">
        <f t="shared" si="14"/>
        <v>-1</v>
      </c>
      <c r="G124" s="115">
        <v>1198</v>
      </c>
      <c r="H124" s="116" t="str">
        <f t="shared" si="14"/>
        <v>-</v>
      </c>
      <c r="I124" s="115">
        <v>53892</v>
      </c>
      <c r="J124" s="116">
        <f t="shared" si="14"/>
        <v>43.98497495826377</v>
      </c>
      <c r="K124" s="115">
        <v>60909</v>
      </c>
      <c r="L124" s="116">
        <f t="shared" si="14"/>
        <v>0.13020485415274985</v>
      </c>
      <c r="M124" s="115">
        <v>66223</v>
      </c>
      <c r="N124" s="116">
        <f t="shared" si="15"/>
        <v>8.7244906335681049E-2</v>
      </c>
      <c r="O124" s="116">
        <f t="shared" si="16"/>
        <v>4.9160329531051872E-2</v>
      </c>
    </row>
    <row r="125" spans="1:16" x14ac:dyDescent="0.25">
      <c r="B125" s="114" t="s">
        <v>83</v>
      </c>
      <c r="C125" s="115">
        <v>59097</v>
      </c>
      <c r="D125" s="116">
        <v>4.3655629139072838E-2</v>
      </c>
      <c r="E125" s="115">
        <v>0</v>
      </c>
      <c r="F125" s="116">
        <f t="shared" si="14"/>
        <v>-1</v>
      </c>
      <c r="G125" s="115">
        <v>4901</v>
      </c>
      <c r="H125" s="116" t="str">
        <f t="shared" si="14"/>
        <v>-</v>
      </c>
      <c r="I125" s="115">
        <v>59229</v>
      </c>
      <c r="J125" s="116">
        <f t="shared" si="14"/>
        <v>11.085084676596614</v>
      </c>
      <c r="K125" s="115">
        <v>59288</v>
      </c>
      <c r="L125" s="116">
        <f t="shared" si="14"/>
        <v>9.9613365074535665E-4</v>
      </c>
      <c r="M125" s="115">
        <v>64142</v>
      </c>
      <c r="N125" s="116">
        <f t="shared" si="15"/>
        <v>8.1871542301983569E-2</v>
      </c>
      <c r="O125" s="116">
        <f t="shared" si="16"/>
        <v>8.536812359341428E-2</v>
      </c>
    </row>
    <row r="126" spans="1:16" x14ac:dyDescent="0.25">
      <c r="B126" s="114" t="s">
        <v>85</v>
      </c>
      <c r="C126" s="115">
        <v>60439</v>
      </c>
      <c r="D126" s="116">
        <v>4.8359959064023128E-2</v>
      </c>
      <c r="E126" s="115">
        <v>5479</v>
      </c>
      <c r="F126" s="116">
        <f t="shared" si="14"/>
        <v>-0.90934661394132932</v>
      </c>
      <c r="G126" s="115">
        <v>14194</v>
      </c>
      <c r="H126" s="116">
        <f t="shared" si="14"/>
        <v>1.5906187260448985</v>
      </c>
      <c r="I126" s="115">
        <v>54770</v>
      </c>
      <c r="J126" s="116">
        <f t="shared" si="14"/>
        <v>2.8586726785965899</v>
      </c>
      <c r="K126" s="115">
        <v>55524</v>
      </c>
      <c r="L126" s="116">
        <f t="shared" si="14"/>
        <v>1.3766660580609713E-2</v>
      </c>
      <c r="M126" s="115"/>
      <c r="N126" s="116"/>
      <c r="O126" s="116"/>
    </row>
    <row r="127" spans="1:16" x14ac:dyDescent="0.25">
      <c r="B127" s="114" t="s">
        <v>87</v>
      </c>
      <c r="C127" s="115">
        <v>57468</v>
      </c>
      <c r="D127" s="116">
        <v>1.0639607477621604E-2</v>
      </c>
      <c r="E127" s="115">
        <v>4395</v>
      </c>
      <c r="F127" s="116">
        <f t="shared" si="14"/>
        <v>-0.92352265608686568</v>
      </c>
      <c r="G127" s="115">
        <v>23200</v>
      </c>
      <c r="H127" s="116">
        <f t="shared" si="14"/>
        <v>4.2787258248009099</v>
      </c>
      <c r="I127" s="115">
        <v>55821</v>
      </c>
      <c r="J127" s="116">
        <f t="shared" si="14"/>
        <v>1.4060775862068966</v>
      </c>
      <c r="K127" s="115">
        <v>60872</v>
      </c>
      <c r="L127" s="116">
        <f t="shared" si="14"/>
        <v>9.0485659518819039E-2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53519</v>
      </c>
      <c r="D128" s="116">
        <v>-7.9765466487843439E-2</v>
      </c>
      <c r="E128" s="115">
        <v>6516</v>
      </c>
      <c r="F128" s="116">
        <f t="shared" si="14"/>
        <v>-0.87824884620415178</v>
      </c>
      <c r="G128" s="115">
        <v>38448</v>
      </c>
      <c r="H128" s="116">
        <f t="shared" si="14"/>
        <v>4.9005524861878449</v>
      </c>
      <c r="I128" s="115">
        <v>56132</v>
      </c>
      <c r="J128" s="116">
        <f t="shared" si="14"/>
        <v>0.45994590095713694</v>
      </c>
      <c r="K128" s="115">
        <v>59055</v>
      </c>
      <c r="L128" s="116">
        <f t="shared" si="14"/>
        <v>5.2073683460414744E-2</v>
      </c>
      <c r="M128" s="115"/>
      <c r="N128" s="116"/>
      <c r="O128" s="116"/>
    </row>
    <row r="129" spans="2:16" x14ac:dyDescent="0.25">
      <c r="B129" s="114" t="s">
        <v>91</v>
      </c>
      <c r="C129" s="115">
        <v>46284</v>
      </c>
      <c r="D129" s="116">
        <v>1.8081034710307531E-2</v>
      </c>
      <c r="E129" s="115">
        <v>7647</v>
      </c>
      <c r="F129" s="116">
        <f t="shared" si="14"/>
        <v>-0.83478091781177077</v>
      </c>
      <c r="G129" s="115">
        <v>35023</v>
      </c>
      <c r="H129" s="116">
        <f t="shared" si="14"/>
        <v>3.5799659997384596</v>
      </c>
      <c r="I129" s="115">
        <v>49783</v>
      </c>
      <c r="J129" s="116">
        <f t="shared" si="14"/>
        <v>0.42143734117579879</v>
      </c>
      <c r="K129" s="115">
        <v>50763</v>
      </c>
      <c r="L129" s="116">
        <f t="shared" si="14"/>
        <v>1.9685434786975486E-2</v>
      </c>
      <c r="M129" s="115"/>
      <c r="N129" s="116"/>
      <c r="O129" s="116"/>
    </row>
    <row r="130" spans="2:16" x14ac:dyDescent="0.25">
      <c r="B130" s="114" t="s">
        <v>93</v>
      </c>
      <c r="C130" s="115">
        <v>47430</v>
      </c>
      <c r="D130" s="116">
        <v>4.5289256198347116E-2</v>
      </c>
      <c r="E130" s="115">
        <v>8000</v>
      </c>
      <c r="F130" s="116">
        <f t="shared" si="14"/>
        <v>-0.8313303816150116</v>
      </c>
      <c r="G130" s="115">
        <v>24281</v>
      </c>
      <c r="H130" s="116">
        <f t="shared" si="14"/>
        <v>2.0351249999999999</v>
      </c>
      <c r="I130" s="115">
        <v>48129</v>
      </c>
      <c r="J130" s="116">
        <f t="shared" si="14"/>
        <v>0.98216712655986171</v>
      </c>
      <c r="K130" s="115">
        <v>49377</v>
      </c>
      <c r="L130" s="116">
        <f t="shared" si="14"/>
        <v>2.5930312285732171E-2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640459</v>
      </c>
      <c r="D131" s="119">
        <v>4.2792224391339895E-2</v>
      </c>
      <c r="E131" s="118">
        <v>146501</v>
      </c>
      <c r="F131" s="119">
        <f t="shared" si="14"/>
        <v>-0.77125623966561485</v>
      </c>
      <c r="G131" s="118">
        <v>142606</v>
      </c>
      <c r="H131" s="119">
        <f t="shared" si="14"/>
        <v>-2.6586849236523991E-2</v>
      </c>
      <c r="I131" s="118">
        <v>581865</v>
      </c>
      <c r="J131" s="119">
        <f t="shared" si="14"/>
        <v>3.0802280408958946</v>
      </c>
      <c r="K131" s="118">
        <v>634691</v>
      </c>
      <c r="L131" s="119">
        <f t="shared" si="14"/>
        <v>9.0787381952858404E-2</v>
      </c>
      <c r="M131" s="118">
        <v>393325</v>
      </c>
      <c r="N131" s="119">
        <v>9.5307713728766341E-2</v>
      </c>
      <c r="O131" s="119">
        <v>4.7975189105800675E-2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4980</v>
      </c>
      <c r="D141" s="116">
        <v>-0.17248255234297105</v>
      </c>
      <c r="E141" s="115">
        <v>4685</v>
      </c>
      <c r="F141" s="116">
        <f t="shared" ref="F141:L153" si="17">IFERROR(E141/C141-1,"-")</f>
        <v>-5.9236947791164618E-2</v>
      </c>
      <c r="G141" s="115">
        <v>536</v>
      </c>
      <c r="H141" s="116">
        <f t="shared" si="17"/>
        <v>-0.88559231590181431</v>
      </c>
      <c r="I141" s="115">
        <v>3124</v>
      </c>
      <c r="J141" s="116">
        <f t="shared" si="17"/>
        <v>4.8283582089552235</v>
      </c>
      <c r="K141" s="115">
        <v>4168</v>
      </c>
      <c r="L141" s="116">
        <f t="shared" si="17"/>
        <v>0.33418693982074266</v>
      </c>
      <c r="M141" s="115">
        <v>4030</v>
      </c>
      <c r="N141" s="116">
        <f t="shared" ref="N141:N147" si="18">IFERROR(M141/K141-1,"-")</f>
        <v>-3.3109404990403046E-2</v>
      </c>
      <c r="O141" s="116">
        <f>M141/C141-1</f>
        <v>-0.19076305220883538</v>
      </c>
    </row>
    <row r="142" spans="2:16" x14ac:dyDescent="0.25">
      <c r="B142" s="114" t="s">
        <v>73</v>
      </c>
      <c r="C142" s="115">
        <v>4900</v>
      </c>
      <c r="D142" s="116">
        <v>-0.14960083304408189</v>
      </c>
      <c r="E142" s="115">
        <v>4649</v>
      </c>
      <c r="F142" s="116">
        <f t="shared" si="17"/>
        <v>-5.1224489795918315E-2</v>
      </c>
      <c r="G142" s="115">
        <v>587</v>
      </c>
      <c r="H142" s="116">
        <f t="shared" si="17"/>
        <v>-0.87373628737362874</v>
      </c>
      <c r="I142" s="115">
        <v>3140</v>
      </c>
      <c r="J142" s="116">
        <f t="shared" si="17"/>
        <v>4.3492333901192506</v>
      </c>
      <c r="K142" s="115">
        <v>4770</v>
      </c>
      <c r="L142" s="116">
        <f t="shared" si="17"/>
        <v>0.51910828025477707</v>
      </c>
      <c r="M142" s="115">
        <v>4864</v>
      </c>
      <c r="N142" s="116">
        <f t="shared" si="18"/>
        <v>1.9706498951781892E-2</v>
      </c>
      <c r="O142" s="116">
        <f>IFERROR(M142/C142-1,"-")</f>
        <v>-7.3469387755101812E-3</v>
      </c>
    </row>
    <row r="143" spans="2:16" x14ac:dyDescent="0.25">
      <c r="B143" s="114" t="s">
        <v>75</v>
      </c>
      <c r="C143" s="115">
        <v>5593</v>
      </c>
      <c r="D143" s="116">
        <v>-0.18015244796247432</v>
      </c>
      <c r="E143" s="115">
        <v>2369</v>
      </c>
      <c r="F143" s="116">
        <f t="shared" si="17"/>
        <v>-0.57643482925084921</v>
      </c>
      <c r="G143" s="115">
        <v>734</v>
      </c>
      <c r="H143" s="116">
        <f t="shared" si="17"/>
        <v>-0.69016462642465171</v>
      </c>
      <c r="I143" s="115">
        <v>3797</v>
      </c>
      <c r="J143" s="116">
        <f t="shared" si="17"/>
        <v>4.1730245231607626</v>
      </c>
      <c r="K143" s="115">
        <v>4902</v>
      </c>
      <c r="L143" s="116">
        <f t="shared" si="17"/>
        <v>0.29101922570450345</v>
      </c>
      <c r="M143" s="115">
        <v>5123</v>
      </c>
      <c r="N143" s="116">
        <f t="shared" si="18"/>
        <v>4.5083639330885328E-2</v>
      </c>
      <c r="O143" s="116">
        <f t="shared" ref="O143:O147" si="19">IFERROR(M143/C143-1,"-")</f>
        <v>-8.4033613445378186E-2</v>
      </c>
    </row>
    <row r="144" spans="2:16" x14ac:dyDescent="0.25">
      <c r="B144" s="114" t="s">
        <v>77</v>
      </c>
      <c r="C144" s="115">
        <v>4923</v>
      </c>
      <c r="D144" s="116">
        <v>-0.24597947618318272</v>
      </c>
      <c r="E144" s="115">
        <v>0</v>
      </c>
      <c r="F144" s="116">
        <f t="shared" si="17"/>
        <v>-1</v>
      </c>
      <c r="G144" s="115">
        <v>547</v>
      </c>
      <c r="H144" s="116" t="str">
        <f t="shared" si="17"/>
        <v>-</v>
      </c>
      <c r="I144" s="115">
        <v>3884</v>
      </c>
      <c r="J144" s="116">
        <f t="shared" si="17"/>
        <v>6.1005484460694701</v>
      </c>
      <c r="K144" s="115">
        <v>3848</v>
      </c>
      <c r="L144" s="116">
        <f t="shared" si="17"/>
        <v>-9.2687950566426869E-3</v>
      </c>
      <c r="M144" s="115">
        <v>3449</v>
      </c>
      <c r="N144" s="116">
        <f t="shared" si="18"/>
        <v>-0.1036902286902287</v>
      </c>
      <c r="O144" s="116">
        <f t="shared" si="19"/>
        <v>-0.29941092829575466</v>
      </c>
    </row>
    <row r="145" spans="1:16" x14ac:dyDescent="0.25">
      <c r="B145" s="114" t="s">
        <v>79</v>
      </c>
      <c r="C145" s="115">
        <v>3457</v>
      </c>
      <c r="D145" s="116">
        <v>-0.4517919441801459</v>
      </c>
      <c r="E145" s="115">
        <v>0</v>
      </c>
      <c r="F145" s="116">
        <f t="shared" si="17"/>
        <v>-1</v>
      </c>
      <c r="G145" s="115">
        <v>771</v>
      </c>
      <c r="H145" s="116" t="str">
        <f t="shared" si="17"/>
        <v>-</v>
      </c>
      <c r="I145" s="115">
        <v>1871</v>
      </c>
      <c r="J145" s="116">
        <f t="shared" si="17"/>
        <v>1.4267185473411153</v>
      </c>
      <c r="K145" s="115">
        <v>2095</v>
      </c>
      <c r="L145" s="116">
        <f t="shared" si="17"/>
        <v>0.119722073757349</v>
      </c>
      <c r="M145" s="115">
        <v>2729</v>
      </c>
      <c r="N145" s="116">
        <f t="shared" si="18"/>
        <v>0.30262529832935559</v>
      </c>
      <c r="O145" s="116">
        <f t="shared" si="19"/>
        <v>-0.21058721434770034</v>
      </c>
    </row>
    <row r="146" spans="1:16" x14ac:dyDescent="0.25">
      <c r="B146" s="114" t="s">
        <v>81</v>
      </c>
      <c r="C146" s="115">
        <v>3787</v>
      </c>
      <c r="D146" s="116">
        <v>-0.35649957519116393</v>
      </c>
      <c r="E146" s="115">
        <v>0</v>
      </c>
      <c r="F146" s="116">
        <f t="shared" si="17"/>
        <v>-1</v>
      </c>
      <c r="G146" s="115">
        <v>777</v>
      </c>
      <c r="H146" s="116" t="str">
        <f t="shared" si="17"/>
        <v>-</v>
      </c>
      <c r="I146" s="115">
        <v>2403</v>
      </c>
      <c r="J146" s="116">
        <f t="shared" si="17"/>
        <v>2.0926640926640925</v>
      </c>
      <c r="K146" s="115">
        <v>3004</v>
      </c>
      <c r="L146" s="116">
        <f t="shared" si="17"/>
        <v>0.25010403662089065</v>
      </c>
      <c r="M146" s="115">
        <v>2187</v>
      </c>
      <c r="N146" s="116">
        <f t="shared" si="18"/>
        <v>-0.27197070572569904</v>
      </c>
      <c r="O146" s="116">
        <f t="shared" si="19"/>
        <v>-0.42249801954053345</v>
      </c>
    </row>
    <row r="147" spans="1:16" x14ac:dyDescent="0.25">
      <c r="B147" s="114" t="s">
        <v>83</v>
      </c>
      <c r="C147" s="115">
        <v>4181</v>
      </c>
      <c r="D147" s="116">
        <v>-0.2873700357934208</v>
      </c>
      <c r="E147" s="115">
        <v>0</v>
      </c>
      <c r="F147" s="116">
        <f t="shared" si="17"/>
        <v>-1</v>
      </c>
      <c r="G147" s="115">
        <v>1389</v>
      </c>
      <c r="H147" s="116" t="str">
        <f t="shared" si="17"/>
        <v>-</v>
      </c>
      <c r="I147" s="115">
        <v>2941</v>
      </c>
      <c r="J147" s="116">
        <f t="shared" si="17"/>
        <v>1.1173506119510441</v>
      </c>
      <c r="K147" s="115">
        <v>2534</v>
      </c>
      <c r="L147" s="116">
        <f t="shared" si="17"/>
        <v>-0.13838830329819785</v>
      </c>
      <c r="M147" s="115">
        <v>2455</v>
      </c>
      <c r="N147" s="116">
        <f t="shared" si="18"/>
        <v>-3.1176006314127869E-2</v>
      </c>
      <c r="O147" s="116">
        <f t="shared" si="19"/>
        <v>-0.41281989954556331</v>
      </c>
    </row>
    <row r="148" spans="1:16" x14ac:dyDescent="0.25">
      <c r="B148" s="114" t="s">
        <v>85</v>
      </c>
      <c r="C148" s="115">
        <v>3234</v>
      </c>
      <c r="D148" s="116">
        <v>-0.42811671087533154</v>
      </c>
      <c r="E148" s="115">
        <v>1133</v>
      </c>
      <c r="F148" s="116">
        <f t="shared" si="17"/>
        <v>-0.64965986394557818</v>
      </c>
      <c r="G148" s="115">
        <v>1244</v>
      </c>
      <c r="H148" s="116">
        <f t="shared" si="17"/>
        <v>9.7969991173874726E-2</v>
      </c>
      <c r="I148" s="115">
        <v>2558</v>
      </c>
      <c r="J148" s="116">
        <f t="shared" si="17"/>
        <v>1.0562700964630225</v>
      </c>
      <c r="K148" s="115">
        <v>3156</v>
      </c>
      <c r="L148" s="116">
        <f t="shared" si="17"/>
        <v>0.23377638780297105</v>
      </c>
      <c r="M148" s="115"/>
      <c r="N148" s="116"/>
      <c r="O148" s="116"/>
    </row>
    <row r="149" spans="1:16" x14ac:dyDescent="0.25">
      <c r="B149" s="114" t="s">
        <v>87</v>
      </c>
      <c r="C149" s="115">
        <v>3786</v>
      </c>
      <c r="D149" s="116">
        <v>-0.33074067526957751</v>
      </c>
      <c r="E149" s="115">
        <v>238</v>
      </c>
      <c r="F149" s="116">
        <f t="shared" si="17"/>
        <v>-0.93713681986265185</v>
      </c>
      <c r="G149" s="115">
        <v>2765</v>
      </c>
      <c r="H149" s="116">
        <f t="shared" si="17"/>
        <v>10.617647058823529</v>
      </c>
      <c r="I149" s="115">
        <v>2665</v>
      </c>
      <c r="J149" s="116">
        <f t="shared" si="17"/>
        <v>-3.6166365280289381E-2</v>
      </c>
      <c r="K149" s="115">
        <v>3076</v>
      </c>
      <c r="L149" s="116">
        <f t="shared" si="17"/>
        <v>0.15422138836772992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4319</v>
      </c>
      <c r="D150" s="116">
        <v>-0.33420687528903958</v>
      </c>
      <c r="E150" s="115">
        <v>347</v>
      </c>
      <c r="F150" s="116">
        <f t="shared" si="17"/>
        <v>-0.91965732808520495</v>
      </c>
      <c r="G150" s="115">
        <v>3944</v>
      </c>
      <c r="H150" s="116">
        <f t="shared" si="17"/>
        <v>10.36599423631124</v>
      </c>
      <c r="I150" s="115">
        <v>3276</v>
      </c>
      <c r="J150" s="116">
        <f t="shared" si="17"/>
        <v>-0.16937119675456391</v>
      </c>
      <c r="K150" s="115">
        <v>3785</v>
      </c>
      <c r="L150" s="116">
        <f t="shared" si="17"/>
        <v>0.15537240537240526</v>
      </c>
      <c r="M150" s="115"/>
      <c r="N150" s="116"/>
      <c r="O150" s="116"/>
    </row>
    <row r="151" spans="1:16" x14ac:dyDescent="0.25">
      <c r="B151" s="114" t="s">
        <v>91</v>
      </c>
      <c r="C151" s="115">
        <v>5242</v>
      </c>
      <c r="D151" s="116">
        <v>-0.22248590922574907</v>
      </c>
      <c r="E151" s="115">
        <v>862</v>
      </c>
      <c r="F151" s="116">
        <f t="shared" si="17"/>
        <v>-0.83555894696680655</v>
      </c>
      <c r="G151" s="115">
        <v>4559</v>
      </c>
      <c r="H151" s="116">
        <f t="shared" si="17"/>
        <v>4.2888631090487239</v>
      </c>
      <c r="I151" s="115">
        <v>4655</v>
      </c>
      <c r="J151" s="116">
        <f t="shared" si="17"/>
        <v>2.1057249396797539E-2</v>
      </c>
      <c r="K151" s="115">
        <v>4820</v>
      </c>
      <c r="L151" s="116">
        <f t="shared" si="17"/>
        <v>3.5445757250268439E-2</v>
      </c>
      <c r="M151" s="115"/>
      <c r="N151" s="116"/>
      <c r="O151" s="116"/>
    </row>
    <row r="152" spans="1:16" x14ac:dyDescent="0.25">
      <c r="B152" s="114" t="s">
        <v>93</v>
      </c>
      <c r="C152" s="115">
        <v>3999</v>
      </c>
      <c r="D152" s="116">
        <v>-0.19811509925807103</v>
      </c>
      <c r="E152" s="115">
        <v>854</v>
      </c>
      <c r="F152" s="116">
        <f t="shared" si="17"/>
        <v>-0.78644661165291319</v>
      </c>
      <c r="G152" s="115">
        <v>3993</v>
      </c>
      <c r="H152" s="116">
        <f t="shared" si="17"/>
        <v>3.6756440281030445</v>
      </c>
      <c r="I152" s="115">
        <v>4758</v>
      </c>
      <c r="J152" s="116">
        <f t="shared" si="17"/>
        <v>0.19158527422990224</v>
      </c>
      <c r="K152" s="115">
        <v>4975</v>
      </c>
      <c r="L152" s="116">
        <f t="shared" si="17"/>
        <v>4.5607398066414451E-2</v>
      </c>
      <c r="M152" s="115"/>
      <c r="N152" s="116"/>
      <c r="O152" s="116"/>
    </row>
    <row r="153" spans="1:16" ht="15.75" x14ac:dyDescent="0.25">
      <c r="B153" s="117" t="s">
        <v>30</v>
      </c>
      <c r="C153" s="118">
        <v>52401</v>
      </c>
      <c r="D153" s="119">
        <v>-0.27938446305540654</v>
      </c>
      <c r="E153" s="118">
        <v>16159</v>
      </c>
      <c r="F153" s="119">
        <f t="shared" si="17"/>
        <v>-0.69162802236598542</v>
      </c>
      <c r="G153" s="118">
        <v>21846</v>
      </c>
      <c r="H153" s="119">
        <f t="shared" si="17"/>
        <v>0.35194009530292725</v>
      </c>
      <c r="I153" s="118">
        <v>39072</v>
      </c>
      <c r="J153" s="119">
        <f t="shared" si="17"/>
        <v>0.78851963746223563</v>
      </c>
      <c r="K153" s="118">
        <v>45133</v>
      </c>
      <c r="L153" s="119">
        <f t="shared" si="17"/>
        <v>0.15512387387387383</v>
      </c>
      <c r="M153" s="118">
        <v>24837</v>
      </c>
      <c r="N153" s="119">
        <v>-1.9114568934876175E-2</v>
      </c>
      <c r="O153" s="119">
        <v>-0.21947770340341288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1983</v>
      </c>
      <c r="D163" s="116">
        <v>-4.663461538461533E-2</v>
      </c>
      <c r="E163" s="115">
        <v>2336</v>
      </c>
      <c r="F163" s="116">
        <f t="shared" ref="F163:L175" si="20">IFERROR(E163/C163-1,"-")</f>
        <v>0.17801311144730203</v>
      </c>
      <c r="G163" s="115">
        <v>719</v>
      </c>
      <c r="H163" s="116">
        <f t="shared" si="20"/>
        <v>-0.69220890410958902</v>
      </c>
      <c r="I163" s="115">
        <v>1823</v>
      </c>
      <c r="J163" s="116">
        <f t="shared" si="20"/>
        <v>1.5354659248956883</v>
      </c>
      <c r="K163" s="115">
        <v>2209</v>
      </c>
      <c r="L163" s="116">
        <f t="shared" si="20"/>
        <v>0.21173889193636852</v>
      </c>
      <c r="M163" s="115">
        <v>2149</v>
      </c>
      <c r="N163" s="116">
        <f t="shared" ref="N163:N169" si="21">IFERROR(M163/K163-1,"-")</f>
        <v>-2.7161611588954249E-2</v>
      </c>
      <c r="O163" s="116">
        <f>M163/C163-1</f>
        <v>8.3711548159354443E-2</v>
      </c>
    </row>
    <row r="164" spans="2:15" x14ac:dyDescent="0.25">
      <c r="B164" s="114" t="s">
        <v>73</v>
      </c>
      <c r="C164" s="115">
        <v>2440</v>
      </c>
      <c r="D164" s="116">
        <v>0.15969581749049433</v>
      </c>
      <c r="E164" s="115">
        <v>2719</v>
      </c>
      <c r="F164" s="116">
        <f t="shared" si="20"/>
        <v>0.11434426229508188</v>
      </c>
      <c r="G164" s="115">
        <v>1408</v>
      </c>
      <c r="H164" s="116">
        <f t="shared" si="20"/>
        <v>-0.4821625597646193</v>
      </c>
      <c r="I164" s="115">
        <v>2638</v>
      </c>
      <c r="J164" s="116">
        <f t="shared" si="20"/>
        <v>0.87357954545454541</v>
      </c>
      <c r="K164" s="115">
        <v>2846</v>
      </c>
      <c r="L164" s="116">
        <f t="shared" si="20"/>
        <v>7.8847611827141728E-2</v>
      </c>
      <c r="M164" s="115">
        <v>2914</v>
      </c>
      <c r="N164" s="116">
        <f t="shared" si="21"/>
        <v>2.3893183415319763E-2</v>
      </c>
      <c r="O164" s="116">
        <f>IFERROR(M164/C164-1,"-")</f>
        <v>0.19426229508196724</v>
      </c>
    </row>
    <row r="165" spans="2:15" x14ac:dyDescent="0.25">
      <c r="B165" s="114" t="s">
        <v>75</v>
      </c>
      <c r="C165" s="115">
        <v>2038</v>
      </c>
      <c r="D165" s="116">
        <v>-0.11159546643417606</v>
      </c>
      <c r="E165" s="115">
        <v>744</v>
      </c>
      <c r="F165" s="116">
        <f t="shared" si="20"/>
        <v>-0.63493621197252215</v>
      </c>
      <c r="G165" s="115">
        <v>1099</v>
      </c>
      <c r="H165" s="116">
        <f t="shared" si="20"/>
        <v>0.47715053763440851</v>
      </c>
      <c r="I165" s="115">
        <v>2270</v>
      </c>
      <c r="J165" s="116">
        <f t="shared" si="20"/>
        <v>1.0655141037306644</v>
      </c>
      <c r="K165" s="115">
        <v>2344</v>
      </c>
      <c r="L165" s="116">
        <f t="shared" si="20"/>
        <v>3.2599118942731264E-2</v>
      </c>
      <c r="M165" s="115">
        <v>2307</v>
      </c>
      <c r="N165" s="116">
        <f t="shared" si="21"/>
        <v>-1.5784982935153624E-2</v>
      </c>
      <c r="O165" s="116">
        <f t="shared" ref="O165:O169" si="22">IFERROR(M165/C165-1,"-")</f>
        <v>0.13199214916584889</v>
      </c>
    </row>
    <row r="166" spans="2:15" x14ac:dyDescent="0.25">
      <c r="B166" s="114" t="s">
        <v>77</v>
      </c>
      <c r="C166" s="115">
        <v>2406</v>
      </c>
      <c r="D166" s="116">
        <v>-0.16138027187173232</v>
      </c>
      <c r="E166" s="115">
        <v>0</v>
      </c>
      <c r="F166" s="116">
        <f t="shared" si="20"/>
        <v>-1</v>
      </c>
      <c r="G166" s="115">
        <v>810</v>
      </c>
      <c r="H166" s="116" t="str">
        <f t="shared" si="20"/>
        <v>-</v>
      </c>
      <c r="I166" s="115">
        <v>2669</v>
      </c>
      <c r="J166" s="116">
        <f t="shared" si="20"/>
        <v>2.2950617283950616</v>
      </c>
      <c r="K166" s="115">
        <v>3420</v>
      </c>
      <c r="L166" s="116">
        <f t="shared" si="20"/>
        <v>0.28137879355563888</v>
      </c>
      <c r="M166" s="115">
        <v>3021</v>
      </c>
      <c r="N166" s="116">
        <f t="shared" si="21"/>
        <v>-0.1166666666666667</v>
      </c>
      <c r="O166" s="116">
        <f t="shared" si="22"/>
        <v>0.25561097256857845</v>
      </c>
    </row>
    <row r="167" spans="2:15" x14ac:dyDescent="0.25">
      <c r="B167" s="114" t="s">
        <v>79</v>
      </c>
      <c r="C167" s="115">
        <v>1755</v>
      </c>
      <c r="D167" s="116">
        <v>-0.14764448761534721</v>
      </c>
      <c r="E167" s="115">
        <v>0</v>
      </c>
      <c r="F167" s="116">
        <f t="shared" si="20"/>
        <v>-1</v>
      </c>
      <c r="G167" s="115">
        <v>1638</v>
      </c>
      <c r="H167" s="116" t="str">
        <f t="shared" si="20"/>
        <v>-</v>
      </c>
      <c r="I167" s="115">
        <v>2204</v>
      </c>
      <c r="J167" s="116">
        <f t="shared" si="20"/>
        <v>0.34554334554334565</v>
      </c>
      <c r="K167" s="115">
        <v>2278</v>
      </c>
      <c r="L167" s="116">
        <f t="shared" si="20"/>
        <v>3.3575317604355615E-2</v>
      </c>
      <c r="M167" s="115">
        <v>2217</v>
      </c>
      <c r="N167" s="116">
        <f t="shared" si="21"/>
        <v>-2.6777875329236145E-2</v>
      </c>
      <c r="O167" s="116">
        <f t="shared" si="22"/>
        <v>0.2632478632478632</v>
      </c>
    </row>
    <row r="168" spans="2:15" x14ac:dyDescent="0.25">
      <c r="B168" s="114" t="s">
        <v>81</v>
      </c>
      <c r="C168" s="115">
        <v>2033</v>
      </c>
      <c r="D168" s="116">
        <v>0.24800491098833644</v>
      </c>
      <c r="E168" s="115">
        <v>0</v>
      </c>
      <c r="F168" s="116">
        <f t="shared" si="20"/>
        <v>-1</v>
      </c>
      <c r="G168" s="115">
        <v>1226</v>
      </c>
      <c r="H168" s="116" t="str">
        <f t="shared" si="20"/>
        <v>-</v>
      </c>
      <c r="I168" s="115">
        <v>1538</v>
      </c>
      <c r="J168" s="116">
        <f t="shared" si="20"/>
        <v>0.25448613376835238</v>
      </c>
      <c r="K168" s="115">
        <v>1790</v>
      </c>
      <c r="L168" s="116">
        <f t="shared" si="20"/>
        <v>0.16384915474642403</v>
      </c>
      <c r="M168" s="115">
        <v>2073</v>
      </c>
      <c r="N168" s="116">
        <f t="shared" si="21"/>
        <v>0.1581005586592179</v>
      </c>
      <c r="O168" s="116">
        <f t="shared" si="22"/>
        <v>1.9675356615838746E-2</v>
      </c>
    </row>
    <row r="169" spans="2:15" x14ac:dyDescent="0.25">
      <c r="B169" s="114" t="s">
        <v>83</v>
      </c>
      <c r="C169" s="115">
        <v>1953</v>
      </c>
      <c r="D169" s="116">
        <v>0.19815950920245395</v>
      </c>
      <c r="E169" s="115">
        <v>0</v>
      </c>
      <c r="F169" s="116">
        <f t="shared" si="20"/>
        <v>-1</v>
      </c>
      <c r="G169" s="115">
        <v>2008</v>
      </c>
      <c r="H169" s="116" t="str">
        <f t="shared" si="20"/>
        <v>-</v>
      </c>
      <c r="I169" s="115">
        <v>1994</v>
      </c>
      <c r="J169" s="116">
        <f t="shared" si="20"/>
        <v>-6.9721115537848544E-3</v>
      </c>
      <c r="K169" s="115">
        <v>2053</v>
      </c>
      <c r="L169" s="116">
        <f t="shared" si="20"/>
        <v>2.9588766298896729E-2</v>
      </c>
      <c r="M169" s="115">
        <v>2235</v>
      </c>
      <c r="N169" s="116">
        <f t="shared" si="21"/>
        <v>8.8650754992693592E-2</v>
      </c>
      <c r="O169" s="116">
        <f t="shared" si="22"/>
        <v>0.14439324116743468</v>
      </c>
    </row>
    <row r="170" spans="2:15" x14ac:dyDescent="0.25">
      <c r="B170" s="114" t="s">
        <v>85</v>
      </c>
      <c r="C170" s="115">
        <v>2311</v>
      </c>
      <c r="D170" s="116">
        <v>5.2847380410022682E-2</v>
      </c>
      <c r="E170" s="115">
        <v>954</v>
      </c>
      <c r="F170" s="116">
        <f t="shared" si="20"/>
        <v>-0.58719169190826481</v>
      </c>
      <c r="G170" s="115">
        <v>2395</v>
      </c>
      <c r="H170" s="116">
        <f t="shared" si="20"/>
        <v>1.5104821802935011</v>
      </c>
      <c r="I170" s="115">
        <v>2886</v>
      </c>
      <c r="J170" s="116">
        <f t="shared" si="20"/>
        <v>0.20501043841336108</v>
      </c>
      <c r="K170" s="115">
        <v>2930</v>
      </c>
      <c r="L170" s="116">
        <f t="shared" si="20"/>
        <v>1.524601524601521E-2</v>
      </c>
      <c r="M170" s="115"/>
      <c r="N170" s="116"/>
      <c r="O170" s="116"/>
    </row>
    <row r="171" spans="2:15" x14ac:dyDescent="0.25">
      <c r="B171" s="114" t="s">
        <v>87</v>
      </c>
      <c r="C171" s="115">
        <v>1643</v>
      </c>
      <c r="D171" s="116">
        <v>8.0210387902695635E-2</v>
      </c>
      <c r="E171" s="115">
        <v>368</v>
      </c>
      <c r="F171" s="116">
        <f t="shared" si="20"/>
        <v>-0.77601947656725501</v>
      </c>
      <c r="G171" s="115">
        <v>1381</v>
      </c>
      <c r="H171" s="116">
        <f t="shared" si="20"/>
        <v>2.7527173913043477</v>
      </c>
      <c r="I171" s="115">
        <v>1823</v>
      </c>
      <c r="J171" s="116">
        <f t="shared" si="20"/>
        <v>0.32005792903692987</v>
      </c>
      <c r="K171" s="115">
        <v>1975</v>
      </c>
      <c r="L171" s="116">
        <f t="shared" si="20"/>
        <v>8.3379045529347273E-2</v>
      </c>
      <c r="M171" s="115"/>
      <c r="N171" s="116"/>
      <c r="O171" s="116"/>
    </row>
    <row r="172" spans="2:15" x14ac:dyDescent="0.25">
      <c r="B172" s="114" t="s">
        <v>89</v>
      </c>
      <c r="C172" s="115">
        <v>2027</v>
      </c>
      <c r="D172" s="116">
        <v>-8.1974637681159424E-2</v>
      </c>
      <c r="E172" s="115">
        <v>1343</v>
      </c>
      <c r="F172" s="116">
        <f t="shared" si="20"/>
        <v>-0.33744449925999009</v>
      </c>
      <c r="G172" s="115">
        <v>2655</v>
      </c>
      <c r="H172" s="116">
        <f t="shared" si="20"/>
        <v>0.9769173492181682</v>
      </c>
      <c r="I172" s="115">
        <v>2789</v>
      </c>
      <c r="J172" s="116">
        <f t="shared" si="20"/>
        <v>5.0470809792843685E-2</v>
      </c>
      <c r="K172" s="115">
        <v>2829</v>
      </c>
      <c r="L172" s="116">
        <f t="shared" si="20"/>
        <v>1.4342058085335285E-2</v>
      </c>
      <c r="M172" s="115"/>
      <c r="N172" s="116"/>
      <c r="O172" s="116"/>
    </row>
    <row r="173" spans="2:15" x14ac:dyDescent="0.25">
      <c r="B173" s="114" t="s">
        <v>91</v>
      </c>
      <c r="C173" s="115">
        <v>2047</v>
      </c>
      <c r="D173" s="116">
        <v>0.41269841269841279</v>
      </c>
      <c r="E173" s="115">
        <v>230</v>
      </c>
      <c r="F173" s="116">
        <f t="shared" si="20"/>
        <v>-0.88764044943820219</v>
      </c>
      <c r="G173" s="115">
        <v>2255</v>
      </c>
      <c r="H173" s="116">
        <f t="shared" si="20"/>
        <v>8.804347826086957</v>
      </c>
      <c r="I173" s="115">
        <v>1953</v>
      </c>
      <c r="J173" s="116">
        <f t="shared" si="20"/>
        <v>-0.13392461197339245</v>
      </c>
      <c r="K173" s="115">
        <v>2171</v>
      </c>
      <c r="L173" s="116">
        <f t="shared" si="20"/>
        <v>0.11162314388120831</v>
      </c>
      <c r="M173" s="115"/>
      <c r="N173" s="116"/>
      <c r="O173" s="116"/>
    </row>
    <row r="174" spans="2:15" x14ac:dyDescent="0.25">
      <c r="B174" s="114" t="s">
        <v>93</v>
      </c>
      <c r="C174" s="115">
        <v>1769</v>
      </c>
      <c r="D174" s="116">
        <v>7.4726609963547963E-2</v>
      </c>
      <c r="E174" s="115">
        <v>723</v>
      </c>
      <c r="F174" s="116">
        <f t="shared" si="20"/>
        <v>-0.59129451667608812</v>
      </c>
      <c r="G174" s="115">
        <v>2325</v>
      </c>
      <c r="H174" s="116">
        <f t="shared" si="20"/>
        <v>2.2157676348547719</v>
      </c>
      <c r="I174" s="115">
        <v>2681</v>
      </c>
      <c r="J174" s="116">
        <f t="shared" si="20"/>
        <v>0.15311827956989243</v>
      </c>
      <c r="K174" s="115">
        <v>2053</v>
      </c>
      <c r="L174" s="116">
        <f t="shared" si="20"/>
        <v>-0.23424095486758667</v>
      </c>
      <c r="M174" s="115"/>
      <c r="N174" s="116"/>
      <c r="O174" s="116"/>
    </row>
    <row r="175" spans="2:15" ht="15.75" x14ac:dyDescent="0.25">
      <c r="B175" s="117" t="s">
        <v>30</v>
      </c>
      <c r="C175" s="118">
        <v>24405</v>
      </c>
      <c r="D175" s="119">
        <v>3.0442492822158496E-2</v>
      </c>
      <c r="E175" s="118">
        <v>9702</v>
      </c>
      <c r="F175" s="119">
        <f t="shared" si="20"/>
        <v>-0.60245851259987715</v>
      </c>
      <c r="G175" s="118">
        <v>19919</v>
      </c>
      <c r="H175" s="119">
        <f t="shared" si="20"/>
        <v>1.0530818387961247</v>
      </c>
      <c r="I175" s="118">
        <v>27268</v>
      </c>
      <c r="J175" s="119">
        <f t="shared" si="20"/>
        <v>0.36894422410763594</v>
      </c>
      <c r="K175" s="118">
        <v>28898</v>
      </c>
      <c r="L175" s="119">
        <f t="shared" si="20"/>
        <v>5.9777028018189737E-2</v>
      </c>
      <c r="M175" s="118">
        <v>16916</v>
      </c>
      <c r="N175" s="119">
        <v>-1.4167650531287102E-3</v>
      </c>
      <c r="O175" s="119">
        <v>0.15799561883899238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3863</v>
      </c>
      <c r="D185" s="116">
        <v>-9.4043151969981253E-2</v>
      </c>
      <c r="E185" s="115">
        <v>4296</v>
      </c>
      <c r="F185" s="116">
        <f t="shared" ref="F185:L197" si="23">IFERROR(E185/C185-1,"-")</f>
        <v>0.11208904996116997</v>
      </c>
      <c r="G185" s="115">
        <v>284</v>
      </c>
      <c r="H185" s="116">
        <f t="shared" si="23"/>
        <v>-0.93389199255121047</v>
      </c>
      <c r="I185" s="115">
        <v>2729</v>
      </c>
      <c r="J185" s="116">
        <f t="shared" si="23"/>
        <v>8.6091549295774641</v>
      </c>
      <c r="K185" s="115">
        <v>4058</v>
      </c>
      <c r="L185" s="116">
        <f t="shared" si="23"/>
        <v>0.48699157200439713</v>
      </c>
      <c r="M185" s="115">
        <v>4254</v>
      </c>
      <c r="N185" s="116">
        <f t="shared" ref="N185:N196" si="24">IFERROR(M185/K185-1,"-")</f>
        <v>4.8299655002464359E-2</v>
      </c>
      <c r="O185" s="116">
        <f>M185/C185-1</f>
        <v>0.10121667098110287</v>
      </c>
    </row>
    <row r="186" spans="1:16" x14ac:dyDescent="0.25">
      <c r="B186" s="114" t="s">
        <v>73</v>
      </c>
      <c r="C186" s="115">
        <v>2778</v>
      </c>
      <c r="D186" s="116">
        <v>-0.20492272467086436</v>
      </c>
      <c r="E186" s="115">
        <v>3387</v>
      </c>
      <c r="F186" s="116">
        <f t="shared" si="23"/>
        <v>0.21922246220302366</v>
      </c>
      <c r="G186" s="115">
        <v>59</v>
      </c>
      <c r="H186" s="116">
        <f t="shared" si="23"/>
        <v>-0.98258045467965749</v>
      </c>
      <c r="I186" s="115">
        <v>3069</v>
      </c>
      <c r="J186" s="116">
        <f t="shared" si="23"/>
        <v>51.016949152542374</v>
      </c>
      <c r="K186" s="115">
        <v>3219</v>
      </c>
      <c r="L186" s="116">
        <f t="shared" si="23"/>
        <v>4.8875855327468187E-2</v>
      </c>
      <c r="M186" s="115">
        <v>3831</v>
      </c>
      <c r="N186" s="116">
        <f t="shared" si="24"/>
        <v>0.19012115563839704</v>
      </c>
      <c r="O186" s="116">
        <f>IFERROR(M186/C186-1,"-")</f>
        <v>0.37904967602591788</v>
      </c>
    </row>
    <row r="187" spans="1:16" x14ac:dyDescent="0.25">
      <c r="B187" s="114" t="s">
        <v>75</v>
      </c>
      <c r="C187" s="115">
        <v>3491</v>
      </c>
      <c r="D187" s="116">
        <v>-3.5635359116022114E-2</v>
      </c>
      <c r="E187" s="115">
        <v>1344</v>
      </c>
      <c r="F187" s="116">
        <f t="shared" si="23"/>
        <v>-0.61501002578057862</v>
      </c>
      <c r="G187" s="115">
        <v>65</v>
      </c>
      <c r="H187" s="116">
        <f t="shared" si="23"/>
        <v>-0.95163690476190477</v>
      </c>
      <c r="I187" s="115">
        <v>3012</v>
      </c>
      <c r="J187" s="116">
        <f t="shared" si="23"/>
        <v>45.338461538461537</v>
      </c>
      <c r="K187" s="115">
        <v>2822</v>
      </c>
      <c r="L187" s="116">
        <f t="shared" si="23"/>
        <v>-6.3081009296148793E-2</v>
      </c>
      <c r="M187" s="115">
        <v>3770</v>
      </c>
      <c r="N187" s="116">
        <f t="shared" si="24"/>
        <v>0.33593196314670437</v>
      </c>
      <c r="O187" s="116">
        <f t="shared" ref="O187:O196" si="25">IFERROR(M187/C187-1,"-")</f>
        <v>7.991979375537106E-2</v>
      </c>
    </row>
    <row r="188" spans="1:16" x14ac:dyDescent="0.25">
      <c r="B188" s="114" t="s">
        <v>77</v>
      </c>
      <c r="C188" s="115">
        <v>3702</v>
      </c>
      <c r="D188" s="116">
        <v>-7.0549836806427346E-2</v>
      </c>
      <c r="E188" s="115">
        <v>0</v>
      </c>
      <c r="F188" s="116">
        <f t="shared" si="23"/>
        <v>-1</v>
      </c>
      <c r="G188" s="115">
        <v>181</v>
      </c>
      <c r="H188" s="116" t="str">
        <f t="shared" si="23"/>
        <v>-</v>
      </c>
      <c r="I188" s="115">
        <v>3784</v>
      </c>
      <c r="J188" s="116">
        <f t="shared" si="23"/>
        <v>19.906077348066297</v>
      </c>
      <c r="K188" s="115">
        <v>3844</v>
      </c>
      <c r="L188" s="116">
        <f t="shared" si="23"/>
        <v>1.5856236786469413E-2</v>
      </c>
      <c r="M188" s="115">
        <v>4173</v>
      </c>
      <c r="N188" s="116">
        <f t="shared" si="24"/>
        <v>8.5587929240374505E-2</v>
      </c>
      <c r="O188" s="116">
        <f t="shared" si="25"/>
        <v>0.12722852512155591</v>
      </c>
    </row>
    <row r="189" spans="1:16" x14ac:dyDescent="0.25">
      <c r="B189" s="114" t="s">
        <v>79</v>
      </c>
      <c r="C189" s="115">
        <v>2547</v>
      </c>
      <c r="D189" s="116">
        <v>-0.21582512315270941</v>
      </c>
      <c r="E189" s="115">
        <v>0</v>
      </c>
      <c r="F189" s="116">
        <f t="shared" si="23"/>
        <v>-1</v>
      </c>
      <c r="G189" s="115">
        <v>520</v>
      </c>
      <c r="H189" s="116" t="str">
        <f t="shared" si="23"/>
        <v>-</v>
      </c>
      <c r="I189" s="115">
        <v>2653</v>
      </c>
      <c r="J189" s="116">
        <f t="shared" si="23"/>
        <v>4.101923076923077</v>
      </c>
      <c r="K189" s="115">
        <v>3384</v>
      </c>
      <c r="L189" s="116">
        <f t="shared" si="23"/>
        <v>0.27553712777987194</v>
      </c>
      <c r="M189" s="115">
        <v>3296</v>
      </c>
      <c r="N189" s="116">
        <f t="shared" si="24"/>
        <v>-2.6004728132387744E-2</v>
      </c>
      <c r="O189" s="116">
        <f t="shared" si="25"/>
        <v>0.29407145661562617</v>
      </c>
    </row>
    <row r="190" spans="1:16" x14ac:dyDescent="0.25">
      <c r="B190" s="114" t="s">
        <v>120</v>
      </c>
      <c r="C190" s="115">
        <v>3328</v>
      </c>
      <c r="D190" s="116">
        <v>-1.2462908011869445E-2</v>
      </c>
      <c r="E190" s="115">
        <v>0</v>
      </c>
      <c r="F190" s="116">
        <f t="shared" si="23"/>
        <v>-1</v>
      </c>
      <c r="G190" s="115">
        <v>1266</v>
      </c>
      <c r="H190" s="116" t="str">
        <f t="shared" si="23"/>
        <v>-</v>
      </c>
      <c r="I190" s="115">
        <v>2511</v>
      </c>
      <c r="J190" s="116">
        <f t="shared" si="23"/>
        <v>0.98341232227488162</v>
      </c>
      <c r="K190" s="115">
        <v>2974</v>
      </c>
      <c r="L190" s="116">
        <f t="shared" si="23"/>
        <v>0.18438868976503375</v>
      </c>
      <c r="M190" s="115">
        <v>2680</v>
      </c>
      <c r="N190" s="116">
        <f t="shared" si="24"/>
        <v>-9.8856758574310644E-2</v>
      </c>
      <c r="O190" s="116">
        <f t="shared" si="25"/>
        <v>-0.19471153846153844</v>
      </c>
    </row>
    <row r="191" spans="1:16" x14ac:dyDescent="0.25">
      <c r="B191" s="114" t="s">
        <v>83</v>
      </c>
      <c r="C191" s="115">
        <v>3405</v>
      </c>
      <c r="D191" s="116">
        <v>0.2573855243722305</v>
      </c>
      <c r="E191" s="115">
        <v>0</v>
      </c>
      <c r="F191" s="116">
        <f t="shared" si="23"/>
        <v>-1</v>
      </c>
      <c r="G191" s="115">
        <v>2128</v>
      </c>
      <c r="H191" s="116" t="str">
        <f t="shared" si="23"/>
        <v>-</v>
      </c>
      <c r="I191" s="115">
        <v>3593</v>
      </c>
      <c r="J191" s="116">
        <f t="shared" si="23"/>
        <v>0.68843984962406024</v>
      </c>
      <c r="K191" s="115">
        <v>4014</v>
      </c>
      <c r="L191" s="116">
        <f t="shared" si="23"/>
        <v>0.11717227943222941</v>
      </c>
      <c r="M191" s="115">
        <v>4277</v>
      </c>
      <c r="N191" s="116">
        <f t="shared" si="24"/>
        <v>6.5520677628301049E-2</v>
      </c>
      <c r="O191" s="116">
        <f t="shared" si="25"/>
        <v>0.25609397944199697</v>
      </c>
    </row>
    <row r="192" spans="1:16" x14ac:dyDescent="0.25">
      <c r="B192" s="114" t="s">
        <v>85</v>
      </c>
      <c r="C192" s="115">
        <v>3040</v>
      </c>
      <c r="D192" s="116">
        <v>-4.0404040404040442E-2</v>
      </c>
      <c r="E192" s="115">
        <v>1493</v>
      </c>
      <c r="F192" s="116">
        <f t="shared" si="23"/>
        <v>-0.50888157894736841</v>
      </c>
      <c r="G192" s="115">
        <v>2402</v>
      </c>
      <c r="H192" s="116">
        <f t="shared" si="23"/>
        <v>0.60884125920964505</v>
      </c>
      <c r="I192" s="115">
        <v>2717</v>
      </c>
      <c r="J192" s="116">
        <f t="shared" si="23"/>
        <v>0.13114071606994182</v>
      </c>
      <c r="K192" s="115">
        <v>3806</v>
      </c>
      <c r="L192" s="116">
        <f t="shared" si="23"/>
        <v>0.40080971659919018</v>
      </c>
      <c r="M192" s="115"/>
      <c r="N192" s="116"/>
      <c r="O192" s="116"/>
    </row>
    <row r="193" spans="2:16" x14ac:dyDescent="0.25">
      <c r="B193" s="114" t="s">
        <v>87</v>
      </c>
      <c r="C193" s="115">
        <v>3505</v>
      </c>
      <c r="D193" s="116">
        <v>1.2420566146736034E-2</v>
      </c>
      <c r="E193" s="115">
        <v>2218</v>
      </c>
      <c r="F193" s="116">
        <f t="shared" si="23"/>
        <v>-0.36718972895863056</v>
      </c>
      <c r="G193" s="115">
        <v>3200</v>
      </c>
      <c r="H193" s="116">
        <f t="shared" si="23"/>
        <v>0.44274120829576202</v>
      </c>
      <c r="I193" s="115">
        <v>3335</v>
      </c>
      <c r="J193" s="116">
        <f t="shared" si="23"/>
        <v>4.2187500000000044E-2</v>
      </c>
      <c r="K193" s="115">
        <v>3714</v>
      </c>
      <c r="L193" s="116">
        <f t="shared" si="23"/>
        <v>0.11364317841079452</v>
      </c>
      <c r="M193" s="115"/>
      <c r="N193" s="116"/>
      <c r="O193" s="116"/>
    </row>
    <row r="194" spans="2:16" x14ac:dyDescent="0.25">
      <c r="B194" s="114" t="s">
        <v>89</v>
      </c>
      <c r="C194" s="115">
        <v>3591</v>
      </c>
      <c r="D194" s="116">
        <v>1.5554298642533881E-2</v>
      </c>
      <c r="E194" s="115">
        <v>848</v>
      </c>
      <c r="F194" s="116">
        <f t="shared" si="23"/>
        <v>-0.76385407964355334</v>
      </c>
      <c r="G194" s="115">
        <v>4609</v>
      </c>
      <c r="H194" s="116">
        <f t="shared" si="23"/>
        <v>4.4351415094339623</v>
      </c>
      <c r="I194" s="115">
        <v>3802</v>
      </c>
      <c r="J194" s="116">
        <f t="shared" si="23"/>
        <v>-0.17509221089173355</v>
      </c>
      <c r="K194" s="115">
        <v>4250</v>
      </c>
      <c r="L194" s="116">
        <f t="shared" si="23"/>
        <v>0.11783271962125208</v>
      </c>
      <c r="M194" s="115"/>
      <c r="N194" s="116"/>
      <c r="O194" s="116"/>
    </row>
    <row r="195" spans="2:16" x14ac:dyDescent="0.25">
      <c r="B195" s="114" t="s">
        <v>91</v>
      </c>
      <c r="C195" s="115">
        <v>3864</v>
      </c>
      <c r="D195" s="116">
        <v>0.22666666666666657</v>
      </c>
      <c r="E195" s="115">
        <v>437</v>
      </c>
      <c r="F195" s="116">
        <f t="shared" si="23"/>
        <v>-0.88690476190476186</v>
      </c>
      <c r="G195" s="115">
        <v>4138</v>
      </c>
      <c r="H195" s="116">
        <f t="shared" si="23"/>
        <v>8.469107551487415</v>
      </c>
      <c r="I195" s="115">
        <v>3396</v>
      </c>
      <c r="J195" s="116">
        <f t="shared" si="23"/>
        <v>-0.17931367810536492</v>
      </c>
      <c r="K195" s="115">
        <v>3688</v>
      </c>
      <c r="L195" s="116">
        <f t="shared" si="23"/>
        <v>8.5983510011778508E-2</v>
      </c>
      <c r="M195" s="115"/>
      <c r="N195" s="116"/>
      <c r="O195" s="116"/>
    </row>
    <row r="196" spans="2:16" x14ac:dyDescent="0.25">
      <c r="B196" s="114" t="s">
        <v>93</v>
      </c>
      <c r="C196" s="115">
        <v>4088</v>
      </c>
      <c r="D196" s="116">
        <v>4.6327105195802298E-2</v>
      </c>
      <c r="E196" s="115">
        <v>554</v>
      </c>
      <c r="F196" s="116">
        <f t="shared" si="23"/>
        <v>-0.86448140900195691</v>
      </c>
      <c r="G196" s="115">
        <v>3955</v>
      </c>
      <c r="H196" s="116">
        <f t="shared" si="23"/>
        <v>6.1389891696750905</v>
      </c>
      <c r="I196" s="115">
        <v>4166</v>
      </c>
      <c r="J196" s="116">
        <f t="shared" si="23"/>
        <v>5.3350189633375456E-2</v>
      </c>
      <c r="K196" s="115">
        <v>4414</v>
      </c>
      <c r="L196" s="116">
        <f t="shared" si="23"/>
        <v>5.9529524723955785E-2</v>
      </c>
      <c r="M196" s="115"/>
      <c r="N196" s="116"/>
      <c r="O196" s="116"/>
    </row>
    <row r="197" spans="2:16" ht="15.75" x14ac:dyDescent="0.25">
      <c r="B197" s="117" t="s">
        <v>30</v>
      </c>
      <c r="C197" s="118">
        <v>41202</v>
      </c>
      <c r="D197" s="119">
        <v>-1.6893342877594808E-2</v>
      </c>
      <c r="E197" s="118">
        <v>15534</v>
      </c>
      <c r="F197" s="119">
        <f t="shared" si="23"/>
        <v>-0.62297946701616425</v>
      </c>
      <c r="G197" s="118">
        <v>22807</v>
      </c>
      <c r="H197" s="119">
        <f t="shared" si="23"/>
        <v>0.46819878975151275</v>
      </c>
      <c r="I197" s="118">
        <v>38767</v>
      </c>
      <c r="J197" s="119">
        <f t="shared" si="23"/>
        <v>0.69978515368088745</v>
      </c>
      <c r="K197" s="118">
        <v>44187</v>
      </c>
      <c r="L197" s="119">
        <f t="shared" si="23"/>
        <v>0.13980963190342299</v>
      </c>
      <c r="M197" s="118">
        <v>26281</v>
      </c>
      <c r="N197" s="119">
        <v>8.0855439029405618E-2</v>
      </c>
      <c r="O197" s="119">
        <v>0.13701652678030629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3945</v>
      </c>
      <c r="D207" s="116">
        <v>-2.0119225037257826E-2</v>
      </c>
      <c r="E207" s="115">
        <v>4476</v>
      </c>
      <c r="F207" s="116">
        <f t="shared" ref="F207:L219" si="26">IFERROR(E207/C207-1,"-")</f>
        <v>0.13460076045627378</v>
      </c>
      <c r="G207" s="115">
        <v>187</v>
      </c>
      <c r="H207" s="116">
        <f t="shared" si="26"/>
        <v>-0.95822162645218945</v>
      </c>
      <c r="I207" s="115">
        <v>4334</v>
      </c>
      <c r="J207" s="116">
        <f t="shared" si="26"/>
        <v>22.176470588235293</v>
      </c>
      <c r="K207" s="115">
        <v>4245</v>
      </c>
      <c r="L207" s="116">
        <f t="shared" si="26"/>
        <v>-2.0535302261190602E-2</v>
      </c>
      <c r="M207" s="115">
        <v>4309</v>
      </c>
      <c r="N207" s="116">
        <f t="shared" ref="N207:N213" si="27">IFERROR(M207/K207-1,"-")</f>
        <v>1.5076560659599503E-2</v>
      </c>
      <c r="O207" s="116">
        <f>M207/C207-1</f>
        <v>9.2268694550063479E-2</v>
      </c>
    </row>
    <row r="208" spans="2:16" x14ac:dyDescent="0.25">
      <c r="B208" s="114" t="s">
        <v>73</v>
      </c>
      <c r="C208" s="115">
        <v>4329</v>
      </c>
      <c r="D208" s="116">
        <v>0.10801126183772713</v>
      </c>
      <c r="E208" s="115">
        <v>4291</v>
      </c>
      <c r="F208" s="116">
        <f t="shared" si="26"/>
        <v>-8.7780087780088278E-3</v>
      </c>
      <c r="G208" s="115">
        <v>158</v>
      </c>
      <c r="H208" s="116">
        <f t="shared" si="26"/>
        <v>-0.96317874621300392</v>
      </c>
      <c r="I208" s="115">
        <v>4319</v>
      </c>
      <c r="J208" s="116">
        <f t="shared" si="26"/>
        <v>26.335443037974684</v>
      </c>
      <c r="K208" s="115">
        <v>4506</v>
      </c>
      <c r="L208" s="116">
        <f t="shared" si="26"/>
        <v>4.3297059504515012E-2</v>
      </c>
      <c r="M208" s="115">
        <v>4862</v>
      </c>
      <c r="N208" s="116">
        <f t="shared" si="27"/>
        <v>7.9005770084332072E-2</v>
      </c>
      <c r="O208" s="116">
        <f>IFERROR(M208/C208-1,"-")</f>
        <v>0.12312312312312312</v>
      </c>
    </row>
    <row r="209" spans="2:16" x14ac:dyDescent="0.25">
      <c r="B209" s="114" t="s">
        <v>75</v>
      </c>
      <c r="C209" s="115">
        <v>4395</v>
      </c>
      <c r="D209" s="116">
        <v>0.20443957248561251</v>
      </c>
      <c r="E209" s="115">
        <v>1680</v>
      </c>
      <c r="F209" s="116">
        <f t="shared" si="26"/>
        <v>-0.61774744027303752</v>
      </c>
      <c r="G209" s="115">
        <v>128</v>
      </c>
      <c r="H209" s="116">
        <f t="shared" si="26"/>
        <v>-0.92380952380952386</v>
      </c>
      <c r="I209" s="115">
        <v>4676</v>
      </c>
      <c r="J209" s="116">
        <f t="shared" si="26"/>
        <v>35.53125</v>
      </c>
      <c r="K209" s="115">
        <v>3660</v>
      </c>
      <c r="L209" s="116">
        <f t="shared" si="26"/>
        <v>-0.21727972626176217</v>
      </c>
      <c r="M209" s="115">
        <v>3687</v>
      </c>
      <c r="N209" s="116">
        <f t="shared" si="27"/>
        <v>7.3770491803277771E-3</v>
      </c>
      <c r="O209" s="116">
        <f t="shared" ref="O209:O213" si="28">IFERROR(M209/C209-1,"-")</f>
        <v>-0.16109215017064848</v>
      </c>
    </row>
    <row r="210" spans="2:16" x14ac:dyDescent="0.25">
      <c r="B210" s="114" t="s">
        <v>77</v>
      </c>
      <c r="C210" s="115">
        <v>5396</v>
      </c>
      <c r="D210" s="116">
        <v>-0.12431028886725093</v>
      </c>
      <c r="E210" s="115">
        <v>0</v>
      </c>
      <c r="F210" s="116">
        <f t="shared" si="26"/>
        <v>-1</v>
      </c>
      <c r="G210" s="115">
        <v>98</v>
      </c>
      <c r="H210" s="116" t="str">
        <f t="shared" si="26"/>
        <v>-</v>
      </c>
      <c r="I210" s="115">
        <v>6026</v>
      </c>
      <c r="J210" s="116">
        <f t="shared" si="26"/>
        <v>60.489795918367349</v>
      </c>
      <c r="K210" s="115">
        <v>5451</v>
      </c>
      <c r="L210" s="116">
        <f t="shared" si="26"/>
        <v>-9.5419847328244267E-2</v>
      </c>
      <c r="M210" s="115">
        <v>5828</v>
      </c>
      <c r="N210" s="116">
        <f t="shared" si="27"/>
        <v>6.9161621720785105E-2</v>
      </c>
      <c r="O210" s="116">
        <f t="shared" si="28"/>
        <v>8.0059303187546282E-2</v>
      </c>
    </row>
    <row r="211" spans="2:16" x14ac:dyDescent="0.25">
      <c r="B211" s="114" t="s">
        <v>79</v>
      </c>
      <c r="C211" s="115">
        <v>4454</v>
      </c>
      <c r="D211" s="116">
        <v>-8.0322114391905841E-2</v>
      </c>
      <c r="E211" s="115">
        <v>0</v>
      </c>
      <c r="F211" s="116">
        <f t="shared" si="26"/>
        <v>-1</v>
      </c>
      <c r="G211" s="115">
        <v>399</v>
      </c>
      <c r="H211" s="116" t="str">
        <f t="shared" si="26"/>
        <v>-</v>
      </c>
      <c r="I211" s="115">
        <v>5608</v>
      </c>
      <c r="J211" s="116">
        <f t="shared" si="26"/>
        <v>13.055137844611529</v>
      </c>
      <c r="K211" s="115">
        <v>3597</v>
      </c>
      <c r="L211" s="116">
        <f t="shared" si="26"/>
        <v>-0.35859486447931521</v>
      </c>
      <c r="M211" s="115">
        <v>4917</v>
      </c>
      <c r="N211" s="116">
        <f t="shared" si="27"/>
        <v>0.3669724770642202</v>
      </c>
      <c r="O211" s="116">
        <f t="shared" si="28"/>
        <v>0.10395150426582855</v>
      </c>
    </row>
    <row r="212" spans="2:16" x14ac:dyDescent="0.25">
      <c r="B212" s="114" t="s">
        <v>81</v>
      </c>
      <c r="C212" s="115">
        <v>3976</v>
      </c>
      <c r="D212" s="116">
        <v>2.3160061760164607E-2</v>
      </c>
      <c r="E212" s="115">
        <v>0</v>
      </c>
      <c r="F212" s="116">
        <f t="shared" si="26"/>
        <v>-1</v>
      </c>
      <c r="G212" s="115">
        <v>2167</v>
      </c>
      <c r="H212" s="116" t="str">
        <f t="shared" si="26"/>
        <v>-</v>
      </c>
      <c r="I212" s="115">
        <v>4084</v>
      </c>
      <c r="J212" s="116">
        <f t="shared" si="26"/>
        <v>0.88463313336409777</v>
      </c>
      <c r="K212" s="115">
        <v>3985</v>
      </c>
      <c r="L212" s="116">
        <f t="shared" si="26"/>
        <v>-2.4240940254652288E-2</v>
      </c>
      <c r="M212" s="115">
        <v>3969</v>
      </c>
      <c r="N212" s="116">
        <f t="shared" si="27"/>
        <v>-4.0150564617315032E-3</v>
      </c>
      <c r="O212" s="116">
        <f t="shared" si="28"/>
        <v>-1.7605633802817433E-3</v>
      </c>
    </row>
    <row r="213" spans="2:16" x14ac:dyDescent="0.25">
      <c r="B213" s="114" t="s">
        <v>83</v>
      </c>
      <c r="C213" s="115">
        <v>5085</v>
      </c>
      <c r="D213" s="116">
        <v>-0.14061179651850597</v>
      </c>
      <c r="E213" s="115">
        <v>0</v>
      </c>
      <c r="F213" s="116">
        <f t="shared" si="26"/>
        <v>-1</v>
      </c>
      <c r="G213" s="115">
        <v>2798</v>
      </c>
      <c r="H213" s="116" t="str">
        <f t="shared" si="26"/>
        <v>-</v>
      </c>
      <c r="I213" s="115">
        <v>5544</v>
      </c>
      <c r="J213" s="116">
        <f t="shared" si="26"/>
        <v>0.98141529664045746</v>
      </c>
      <c r="K213" s="115">
        <v>4636</v>
      </c>
      <c r="L213" s="116">
        <f t="shared" si="26"/>
        <v>-0.1637806637806638</v>
      </c>
      <c r="M213" s="115">
        <v>5583</v>
      </c>
      <c r="N213" s="116">
        <f t="shared" si="27"/>
        <v>0.20427092320966356</v>
      </c>
      <c r="O213" s="116">
        <f t="shared" si="28"/>
        <v>9.7935103244837673E-2</v>
      </c>
    </row>
    <row r="214" spans="2:16" x14ac:dyDescent="0.25">
      <c r="B214" s="114" t="s">
        <v>85</v>
      </c>
      <c r="C214" s="115">
        <v>6330</v>
      </c>
      <c r="D214" s="116">
        <v>-2.835538752362976E-3</v>
      </c>
      <c r="E214" s="115">
        <v>1495</v>
      </c>
      <c r="F214" s="116">
        <f t="shared" si="26"/>
        <v>-0.76382306477093209</v>
      </c>
      <c r="G214" s="115">
        <v>4124</v>
      </c>
      <c r="H214" s="116">
        <f t="shared" si="26"/>
        <v>1.7585284280936455</v>
      </c>
      <c r="I214" s="115">
        <v>5675</v>
      </c>
      <c r="J214" s="116">
        <f t="shared" si="26"/>
        <v>0.37609117361784672</v>
      </c>
      <c r="K214" s="115">
        <v>6242</v>
      </c>
      <c r="L214" s="116">
        <f t="shared" si="26"/>
        <v>9.9911894273127855E-2</v>
      </c>
      <c r="M214" s="115"/>
      <c r="N214" s="116"/>
      <c r="O214" s="116"/>
    </row>
    <row r="215" spans="2:16" x14ac:dyDescent="0.25">
      <c r="B215" s="114" t="s">
        <v>87</v>
      </c>
      <c r="C215" s="115">
        <v>3863</v>
      </c>
      <c r="D215" s="116">
        <v>-0.14021811707099929</v>
      </c>
      <c r="E215" s="115">
        <v>158</v>
      </c>
      <c r="F215" s="116">
        <f t="shared" si="26"/>
        <v>-0.95909914574165156</v>
      </c>
      <c r="G215" s="115">
        <v>4567</v>
      </c>
      <c r="H215" s="116">
        <f t="shared" si="26"/>
        <v>27.905063291139239</v>
      </c>
      <c r="I215" s="115">
        <v>4984</v>
      </c>
      <c r="J215" s="116">
        <f t="shared" si="26"/>
        <v>9.1307203853733254E-2</v>
      </c>
      <c r="K215" s="115">
        <v>5095</v>
      </c>
      <c r="L215" s="116">
        <f t="shared" si="26"/>
        <v>2.227126805778501E-2</v>
      </c>
      <c r="M215" s="115"/>
      <c r="N215" s="116"/>
      <c r="O215" s="116"/>
    </row>
    <row r="216" spans="2:16" x14ac:dyDescent="0.25">
      <c r="B216" s="114" t="s">
        <v>89</v>
      </c>
      <c r="C216" s="115">
        <v>4592</v>
      </c>
      <c r="D216" s="116">
        <v>-0.13096139288417863</v>
      </c>
      <c r="E216" s="115">
        <v>293</v>
      </c>
      <c r="F216" s="116">
        <f t="shared" si="26"/>
        <v>-0.93619337979094075</v>
      </c>
      <c r="G216" s="115">
        <v>6416</v>
      </c>
      <c r="H216" s="116">
        <f t="shared" si="26"/>
        <v>20.897610921501705</v>
      </c>
      <c r="I216" s="115">
        <v>4122</v>
      </c>
      <c r="J216" s="116">
        <f t="shared" si="26"/>
        <v>-0.35754364089775559</v>
      </c>
      <c r="K216" s="115">
        <v>5150</v>
      </c>
      <c r="L216" s="116">
        <f t="shared" si="26"/>
        <v>0.24939349830179514</v>
      </c>
      <c r="M216" s="115"/>
      <c r="N216" s="116"/>
      <c r="O216" s="116"/>
    </row>
    <row r="217" spans="2:16" x14ac:dyDescent="0.25">
      <c r="B217" s="114" t="s">
        <v>91</v>
      </c>
      <c r="C217" s="115">
        <v>3706</v>
      </c>
      <c r="D217" s="116">
        <v>9.483013293943876E-2</v>
      </c>
      <c r="E217" s="115">
        <v>655</v>
      </c>
      <c r="F217" s="116">
        <f t="shared" si="26"/>
        <v>-0.82325957906098224</v>
      </c>
      <c r="G217" s="115">
        <v>5036</v>
      </c>
      <c r="H217" s="116">
        <f t="shared" si="26"/>
        <v>6.6885496183206108</v>
      </c>
      <c r="I217" s="115">
        <v>3873</v>
      </c>
      <c r="J217" s="116">
        <f t="shared" si="26"/>
        <v>-0.23093725178713265</v>
      </c>
      <c r="K217" s="115">
        <v>4206</v>
      </c>
      <c r="L217" s="116">
        <f t="shared" si="26"/>
        <v>8.5979860573199174E-2</v>
      </c>
      <c r="M217" s="115"/>
      <c r="N217" s="116"/>
      <c r="O217" s="116"/>
    </row>
    <row r="218" spans="2:16" x14ac:dyDescent="0.25">
      <c r="B218" s="114" t="s">
        <v>93</v>
      </c>
      <c r="C218" s="115">
        <v>3819</v>
      </c>
      <c r="D218" s="116">
        <v>-5.2827380952380931E-2</v>
      </c>
      <c r="E218" s="115">
        <v>571</v>
      </c>
      <c r="F218" s="116">
        <f t="shared" si="26"/>
        <v>-0.85048442000523694</v>
      </c>
      <c r="G218" s="115">
        <v>4599</v>
      </c>
      <c r="H218" s="116">
        <f t="shared" si="26"/>
        <v>7.0542907180385281</v>
      </c>
      <c r="I218" s="115">
        <v>3770</v>
      </c>
      <c r="J218" s="116">
        <f t="shared" si="26"/>
        <v>-0.18025657751685153</v>
      </c>
      <c r="K218" s="115">
        <v>4705</v>
      </c>
      <c r="L218" s="116">
        <f t="shared" si="26"/>
        <v>0.24801061007957559</v>
      </c>
      <c r="M218" s="115"/>
      <c r="N218" s="116"/>
      <c r="O218" s="116"/>
    </row>
    <row r="219" spans="2:16" ht="15.75" x14ac:dyDescent="0.25">
      <c r="B219" s="117" t="s">
        <v>30</v>
      </c>
      <c r="C219" s="118">
        <v>53890</v>
      </c>
      <c r="D219" s="119">
        <v>-3.650861760709434E-2</v>
      </c>
      <c r="E219" s="118">
        <v>15410</v>
      </c>
      <c r="F219" s="119">
        <f t="shared" si="26"/>
        <v>-0.71404713304880318</v>
      </c>
      <c r="G219" s="118">
        <v>30677</v>
      </c>
      <c r="H219" s="119">
        <f t="shared" si="26"/>
        <v>0.99072031148604811</v>
      </c>
      <c r="I219" s="118">
        <v>57015</v>
      </c>
      <c r="J219" s="119">
        <f t="shared" si="26"/>
        <v>0.85855852919125075</v>
      </c>
      <c r="K219" s="118">
        <v>55478</v>
      </c>
      <c r="L219" s="119">
        <f t="shared" si="26"/>
        <v>-2.6957818118039101E-2</v>
      </c>
      <c r="M219" s="118">
        <v>33155</v>
      </c>
      <c r="N219" s="119">
        <v>0.10222739361702127</v>
      </c>
      <c r="O219" s="119">
        <v>4.9873337555414787E-2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3863</v>
      </c>
      <c r="D229" s="116">
        <v>-9.4043151969981253E-2</v>
      </c>
      <c r="E229" s="115">
        <v>4296</v>
      </c>
      <c r="F229" s="116">
        <f t="shared" ref="F229:L241" si="29">IFERROR(E229/C229-1,"-")</f>
        <v>0.11208904996116997</v>
      </c>
      <c r="G229" s="115">
        <v>284</v>
      </c>
      <c r="H229" s="116">
        <f t="shared" si="29"/>
        <v>-0.93389199255121047</v>
      </c>
      <c r="I229" s="115">
        <v>2729</v>
      </c>
      <c r="J229" s="116">
        <f t="shared" si="29"/>
        <v>8.6091549295774641</v>
      </c>
      <c r="K229" s="115">
        <v>4058</v>
      </c>
      <c r="L229" s="116">
        <f t="shared" si="29"/>
        <v>0.48699157200439713</v>
      </c>
      <c r="M229" s="115">
        <v>4254</v>
      </c>
      <c r="N229" s="116">
        <f t="shared" ref="N229:N235" si="30">IFERROR(M229/K229-1,"-")</f>
        <v>4.8299655002464359E-2</v>
      </c>
      <c r="O229" s="116">
        <f>M229/C229-1</f>
        <v>0.10121667098110287</v>
      </c>
    </row>
    <row r="230" spans="2:16" x14ac:dyDescent="0.25">
      <c r="B230" s="114" t="s">
        <v>73</v>
      </c>
      <c r="C230" s="115">
        <v>2778</v>
      </c>
      <c r="D230" s="116">
        <v>-0.20492272467086436</v>
      </c>
      <c r="E230" s="115">
        <v>3387</v>
      </c>
      <c r="F230" s="116">
        <f t="shared" si="29"/>
        <v>0.21922246220302366</v>
      </c>
      <c r="G230" s="115">
        <v>59</v>
      </c>
      <c r="H230" s="116">
        <f t="shared" si="29"/>
        <v>-0.98258045467965749</v>
      </c>
      <c r="I230" s="115">
        <v>3069</v>
      </c>
      <c r="J230" s="116">
        <f t="shared" si="29"/>
        <v>51.016949152542374</v>
      </c>
      <c r="K230" s="115">
        <v>3219</v>
      </c>
      <c r="L230" s="116">
        <f t="shared" si="29"/>
        <v>4.8875855327468187E-2</v>
      </c>
      <c r="M230" s="115">
        <v>3831</v>
      </c>
      <c r="N230" s="116">
        <f t="shared" si="30"/>
        <v>0.19012115563839704</v>
      </c>
      <c r="O230" s="116">
        <f>IFERROR(M230/C230-1,"-")</f>
        <v>0.37904967602591788</v>
      </c>
    </row>
    <row r="231" spans="2:16" x14ac:dyDescent="0.25">
      <c r="B231" s="114" t="s">
        <v>75</v>
      </c>
      <c r="C231" s="115">
        <v>3491</v>
      </c>
      <c r="D231" s="116">
        <v>-3.5635359116022114E-2</v>
      </c>
      <c r="E231" s="115">
        <v>1344</v>
      </c>
      <c r="F231" s="116">
        <f t="shared" si="29"/>
        <v>-0.61501002578057862</v>
      </c>
      <c r="G231" s="115">
        <v>65</v>
      </c>
      <c r="H231" s="116">
        <f t="shared" si="29"/>
        <v>-0.95163690476190477</v>
      </c>
      <c r="I231" s="115">
        <v>3012</v>
      </c>
      <c r="J231" s="116">
        <f t="shared" si="29"/>
        <v>45.338461538461537</v>
      </c>
      <c r="K231" s="115">
        <v>2822</v>
      </c>
      <c r="L231" s="116">
        <f t="shared" si="29"/>
        <v>-6.3081009296148793E-2</v>
      </c>
      <c r="M231" s="115">
        <v>3770</v>
      </c>
      <c r="N231" s="116">
        <f t="shared" si="30"/>
        <v>0.33593196314670437</v>
      </c>
      <c r="O231" s="116">
        <f t="shared" ref="O231:O235" si="31">IFERROR(M231/C231-1,"-")</f>
        <v>7.991979375537106E-2</v>
      </c>
    </row>
    <row r="232" spans="2:16" x14ac:dyDescent="0.25">
      <c r="B232" s="114" t="s">
        <v>77</v>
      </c>
      <c r="C232" s="115">
        <v>3702</v>
      </c>
      <c r="D232" s="116">
        <v>-7.0549836806427346E-2</v>
      </c>
      <c r="E232" s="115">
        <v>0</v>
      </c>
      <c r="F232" s="116">
        <f t="shared" si="29"/>
        <v>-1</v>
      </c>
      <c r="G232" s="115">
        <v>181</v>
      </c>
      <c r="H232" s="116" t="str">
        <f t="shared" si="29"/>
        <v>-</v>
      </c>
      <c r="I232" s="115">
        <v>3784</v>
      </c>
      <c r="J232" s="116">
        <f t="shared" si="29"/>
        <v>19.906077348066297</v>
      </c>
      <c r="K232" s="115">
        <v>3844</v>
      </c>
      <c r="L232" s="116">
        <f t="shared" si="29"/>
        <v>1.5856236786469413E-2</v>
      </c>
      <c r="M232" s="115">
        <v>4173</v>
      </c>
      <c r="N232" s="116">
        <f t="shared" si="30"/>
        <v>8.5587929240374505E-2</v>
      </c>
      <c r="O232" s="116">
        <f t="shared" si="31"/>
        <v>0.12722852512155591</v>
      </c>
    </row>
    <row r="233" spans="2:16" x14ac:dyDescent="0.25">
      <c r="B233" s="114" t="s">
        <v>79</v>
      </c>
      <c r="C233" s="115">
        <v>2547</v>
      </c>
      <c r="D233" s="116">
        <v>-0.21582512315270941</v>
      </c>
      <c r="E233" s="115">
        <v>0</v>
      </c>
      <c r="F233" s="116">
        <f t="shared" si="29"/>
        <v>-1</v>
      </c>
      <c r="G233" s="115">
        <v>520</v>
      </c>
      <c r="H233" s="116" t="str">
        <f t="shared" si="29"/>
        <v>-</v>
      </c>
      <c r="I233" s="115">
        <v>2653</v>
      </c>
      <c r="J233" s="116">
        <f t="shared" si="29"/>
        <v>4.101923076923077</v>
      </c>
      <c r="K233" s="115">
        <v>3384</v>
      </c>
      <c r="L233" s="116">
        <f t="shared" si="29"/>
        <v>0.27553712777987194</v>
      </c>
      <c r="M233" s="115">
        <v>3296</v>
      </c>
      <c r="N233" s="116">
        <f t="shared" si="30"/>
        <v>-2.6004728132387744E-2</v>
      </c>
      <c r="O233" s="116">
        <f t="shared" si="31"/>
        <v>0.29407145661562617</v>
      </c>
    </row>
    <row r="234" spans="2:16" x14ac:dyDescent="0.25">
      <c r="B234" s="114" t="s">
        <v>81</v>
      </c>
      <c r="C234" s="115">
        <v>3328</v>
      </c>
      <c r="D234" s="116">
        <v>-1.2462908011869445E-2</v>
      </c>
      <c r="E234" s="115">
        <v>0</v>
      </c>
      <c r="F234" s="116">
        <f t="shared" si="29"/>
        <v>-1</v>
      </c>
      <c r="G234" s="115">
        <v>1266</v>
      </c>
      <c r="H234" s="116" t="str">
        <f t="shared" si="29"/>
        <v>-</v>
      </c>
      <c r="I234" s="115">
        <v>2511</v>
      </c>
      <c r="J234" s="116">
        <f t="shared" si="29"/>
        <v>0.98341232227488162</v>
      </c>
      <c r="K234" s="115">
        <v>2974</v>
      </c>
      <c r="L234" s="116">
        <f t="shared" si="29"/>
        <v>0.18438868976503375</v>
      </c>
      <c r="M234" s="115">
        <v>2680</v>
      </c>
      <c r="N234" s="116">
        <f t="shared" si="30"/>
        <v>-9.8856758574310644E-2</v>
      </c>
      <c r="O234" s="116">
        <f t="shared" si="31"/>
        <v>-0.19471153846153844</v>
      </c>
    </row>
    <row r="235" spans="2:16" x14ac:dyDescent="0.25">
      <c r="B235" s="114" t="s">
        <v>83</v>
      </c>
      <c r="C235" s="115">
        <v>3405</v>
      </c>
      <c r="D235" s="116">
        <v>0.2573855243722305</v>
      </c>
      <c r="E235" s="115">
        <v>0</v>
      </c>
      <c r="F235" s="116">
        <f t="shared" si="29"/>
        <v>-1</v>
      </c>
      <c r="G235" s="115">
        <v>2128</v>
      </c>
      <c r="H235" s="116" t="str">
        <f t="shared" si="29"/>
        <v>-</v>
      </c>
      <c r="I235" s="115">
        <v>3593</v>
      </c>
      <c r="J235" s="116">
        <f t="shared" si="29"/>
        <v>0.68843984962406024</v>
      </c>
      <c r="K235" s="115">
        <v>4014</v>
      </c>
      <c r="L235" s="116">
        <f t="shared" si="29"/>
        <v>0.11717227943222941</v>
      </c>
      <c r="M235" s="115">
        <v>4277</v>
      </c>
      <c r="N235" s="116">
        <f t="shared" si="30"/>
        <v>6.5520677628301049E-2</v>
      </c>
      <c r="O235" s="116">
        <f t="shared" si="31"/>
        <v>0.25609397944199697</v>
      </c>
    </row>
    <row r="236" spans="2:16" x14ac:dyDescent="0.25">
      <c r="B236" s="114" t="s">
        <v>85</v>
      </c>
      <c r="C236" s="115">
        <v>3040</v>
      </c>
      <c r="D236" s="116">
        <v>-4.0404040404040442E-2</v>
      </c>
      <c r="E236" s="115">
        <v>1493</v>
      </c>
      <c r="F236" s="116">
        <f t="shared" si="29"/>
        <v>-0.50888157894736841</v>
      </c>
      <c r="G236" s="115">
        <v>2402</v>
      </c>
      <c r="H236" s="116">
        <f t="shared" si="29"/>
        <v>0.60884125920964505</v>
      </c>
      <c r="I236" s="115">
        <v>2717</v>
      </c>
      <c r="J236" s="116">
        <f t="shared" si="29"/>
        <v>0.13114071606994182</v>
      </c>
      <c r="K236" s="115">
        <v>3806</v>
      </c>
      <c r="L236" s="116">
        <f t="shared" si="29"/>
        <v>0.40080971659919018</v>
      </c>
      <c r="M236" s="115"/>
      <c r="N236" s="116"/>
      <c r="O236" s="116"/>
    </row>
    <row r="237" spans="2:16" x14ac:dyDescent="0.25">
      <c r="B237" s="114" t="s">
        <v>87</v>
      </c>
      <c r="C237" s="115">
        <v>3505</v>
      </c>
      <c r="D237" s="116">
        <v>1.2420566146736034E-2</v>
      </c>
      <c r="E237" s="115">
        <v>2218</v>
      </c>
      <c r="F237" s="116">
        <f t="shared" si="29"/>
        <v>-0.36718972895863056</v>
      </c>
      <c r="G237" s="115">
        <v>3200</v>
      </c>
      <c r="H237" s="116">
        <f t="shared" si="29"/>
        <v>0.44274120829576202</v>
      </c>
      <c r="I237" s="115">
        <v>3335</v>
      </c>
      <c r="J237" s="116">
        <f t="shared" si="29"/>
        <v>4.2187500000000044E-2</v>
      </c>
      <c r="K237" s="115">
        <v>3714</v>
      </c>
      <c r="L237" s="116">
        <f t="shared" si="29"/>
        <v>0.11364317841079452</v>
      </c>
      <c r="M237" s="115"/>
      <c r="N237" s="116"/>
      <c r="O237" s="116"/>
    </row>
    <row r="238" spans="2:16" x14ac:dyDescent="0.25">
      <c r="B238" s="114" t="s">
        <v>89</v>
      </c>
      <c r="C238" s="115">
        <v>3591</v>
      </c>
      <c r="D238" s="116">
        <v>1.5554298642533881E-2</v>
      </c>
      <c r="E238" s="115">
        <v>848</v>
      </c>
      <c r="F238" s="116">
        <f t="shared" si="29"/>
        <v>-0.76385407964355334</v>
      </c>
      <c r="G238" s="115">
        <v>4609</v>
      </c>
      <c r="H238" s="116">
        <f t="shared" si="29"/>
        <v>4.4351415094339623</v>
      </c>
      <c r="I238" s="115">
        <v>3802</v>
      </c>
      <c r="J238" s="116">
        <f t="shared" si="29"/>
        <v>-0.17509221089173355</v>
      </c>
      <c r="K238" s="115">
        <v>4250</v>
      </c>
      <c r="L238" s="116">
        <f t="shared" si="29"/>
        <v>0.11783271962125208</v>
      </c>
      <c r="M238" s="115"/>
      <c r="N238" s="116"/>
      <c r="O238" s="116"/>
    </row>
    <row r="239" spans="2:16" x14ac:dyDescent="0.25">
      <c r="B239" s="114" t="s">
        <v>91</v>
      </c>
      <c r="C239" s="115">
        <v>3864</v>
      </c>
      <c r="D239" s="116">
        <v>0.22666666666666657</v>
      </c>
      <c r="E239" s="115">
        <v>437</v>
      </c>
      <c r="F239" s="116">
        <f t="shared" si="29"/>
        <v>-0.88690476190476186</v>
      </c>
      <c r="G239" s="115">
        <v>4138</v>
      </c>
      <c r="H239" s="116">
        <f t="shared" si="29"/>
        <v>8.469107551487415</v>
      </c>
      <c r="I239" s="115">
        <v>3396</v>
      </c>
      <c r="J239" s="116">
        <f t="shared" si="29"/>
        <v>-0.17931367810536492</v>
      </c>
      <c r="K239" s="115">
        <v>3688</v>
      </c>
      <c r="L239" s="116">
        <f t="shared" si="29"/>
        <v>8.5983510011778508E-2</v>
      </c>
      <c r="M239" s="115"/>
      <c r="N239" s="116"/>
      <c r="O239" s="116"/>
    </row>
    <row r="240" spans="2:16" x14ac:dyDescent="0.25">
      <c r="B240" s="114" t="s">
        <v>93</v>
      </c>
      <c r="C240" s="115">
        <v>4088</v>
      </c>
      <c r="D240" s="116">
        <v>4.6327105195802298E-2</v>
      </c>
      <c r="E240" s="115">
        <v>554</v>
      </c>
      <c r="F240" s="116">
        <f t="shared" si="29"/>
        <v>-0.86448140900195691</v>
      </c>
      <c r="G240" s="115">
        <v>3955</v>
      </c>
      <c r="H240" s="116">
        <f t="shared" si="29"/>
        <v>6.1389891696750905</v>
      </c>
      <c r="I240" s="115">
        <v>4166</v>
      </c>
      <c r="J240" s="116">
        <f t="shared" si="29"/>
        <v>5.3350189633375456E-2</v>
      </c>
      <c r="K240" s="115">
        <v>4414</v>
      </c>
      <c r="L240" s="116">
        <f t="shared" si="29"/>
        <v>5.9529524723955785E-2</v>
      </c>
      <c r="M240" s="115"/>
      <c r="N240" s="116"/>
      <c r="O240" s="116"/>
    </row>
    <row r="241" spans="2:16" ht="15.75" x14ac:dyDescent="0.25">
      <c r="B241" s="117" t="s">
        <v>30</v>
      </c>
      <c r="C241" s="118">
        <v>41202</v>
      </c>
      <c r="D241" s="119">
        <v>-1.6893342877594808E-2</v>
      </c>
      <c r="E241" s="118">
        <v>15534</v>
      </c>
      <c r="F241" s="119">
        <f t="shared" si="29"/>
        <v>-0.62297946701616425</v>
      </c>
      <c r="G241" s="118">
        <v>22807</v>
      </c>
      <c r="H241" s="119">
        <f t="shared" si="29"/>
        <v>0.46819878975151275</v>
      </c>
      <c r="I241" s="118">
        <v>38767</v>
      </c>
      <c r="J241" s="119">
        <f t="shared" si="29"/>
        <v>0.69978515368088745</v>
      </c>
      <c r="K241" s="118">
        <v>44187</v>
      </c>
      <c r="L241" s="119">
        <f t="shared" si="29"/>
        <v>0.13980963190342299</v>
      </c>
      <c r="M241" s="118">
        <v>26281</v>
      </c>
      <c r="N241" s="119">
        <v>8.0855439029405618E-2</v>
      </c>
      <c r="O241" s="119">
        <v>0.13701652678030629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4030</v>
      </c>
      <c r="D251" s="116">
        <v>-9.0293453724604955E-2</v>
      </c>
      <c r="E251" s="115">
        <v>3686</v>
      </c>
      <c r="F251" s="116">
        <f t="shared" ref="F251:L263" si="32">IFERROR(E251/C251-1,"-")</f>
        <v>-8.5359801488833709E-2</v>
      </c>
      <c r="G251" s="115">
        <v>75</v>
      </c>
      <c r="H251" s="116">
        <f t="shared" si="32"/>
        <v>-0.9796527400976669</v>
      </c>
      <c r="I251" s="115">
        <v>3265</v>
      </c>
      <c r="J251" s="116">
        <f t="shared" si="32"/>
        <v>42.533333333333331</v>
      </c>
      <c r="K251" s="115">
        <v>3804</v>
      </c>
      <c r="L251" s="116">
        <f t="shared" si="32"/>
        <v>0.165084226646248</v>
      </c>
      <c r="M251" s="115">
        <v>3499</v>
      </c>
      <c r="N251" s="116">
        <f t="shared" ref="N251:N257" si="33">IFERROR(M251/K251-1,"-")</f>
        <v>-8.0178759200841165E-2</v>
      </c>
      <c r="O251" s="116">
        <f>M251/C251-1</f>
        <v>-0.13176178660049631</v>
      </c>
    </row>
    <row r="252" spans="2:16" x14ac:dyDescent="0.25">
      <c r="B252" s="114" t="s">
        <v>73</v>
      </c>
      <c r="C252" s="115">
        <v>4289</v>
      </c>
      <c r="D252" s="116">
        <v>3.9001937984496138E-2</v>
      </c>
      <c r="E252" s="115">
        <v>4220</v>
      </c>
      <c r="F252" s="116">
        <f t="shared" si="32"/>
        <v>-1.6087666122639344E-2</v>
      </c>
      <c r="G252" s="115">
        <v>31</v>
      </c>
      <c r="H252" s="116">
        <f t="shared" si="32"/>
        <v>-0.99265402843601891</v>
      </c>
      <c r="I252" s="115">
        <v>3518</v>
      </c>
      <c r="J252" s="116">
        <f t="shared" si="32"/>
        <v>112.48387096774194</v>
      </c>
      <c r="K252" s="115">
        <v>4227</v>
      </c>
      <c r="L252" s="116">
        <f t="shared" si="32"/>
        <v>0.20153496304718588</v>
      </c>
      <c r="M252" s="115">
        <v>3701</v>
      </c>
      <c r="N252" s="116">
        <f t="shared" si="33"/>
        <v>-0.12443813579370711</v>
      </c>
      <c r="O252" s="116">
        <f>IFERROR(M252/C252-1,"-")</f>
        <v>-0.13709489391466545</v>
      </c>
    </row>
    <row r="253" spans="2:16" x14ac:dyDescent="0.25">
      <c r="B253" s="114" t="s">
        <v>75</v>
      </c>
      <c r="C253" s="115">
        <v>5465</v>
      </c>
      <c r="D253" s="116">
        <v>0.25776754890678943</v>
      </c>
      <c r="E253" s="115">
        <v>1681</v>
      </c>
      <c r="F253" s="116">
        <f t="shared" si="32"/>
        <v>-0.69240622140896613</v>
      </c>
      <c r="G253" s="115">
        <v>49</v>
      </c>
      <c r="H253" s="116">
        <f t="shared" si="32"/>
        <v>-0.97085068411659725</v>
      </c>
      <c r="I253" s="115">
        <v>3255</v>
      </c>
      <c r="J253" s="116">
        <f t="shared" si="32"/>
        <v>65.428571428571431</v>
      </c>
      <c r="K253" s="115">
        <v>3538</v>
      </c>
      <c r="L253" s="116">
        <f t="shared" si="32"/>
        <v>8.6943164362519143E-2</v>
      </c>
      <c r="M253" s="115">
        <v>3652</v>
      </c>
      <c r="N253" s="116">
        <f t="shared" si="33"/>
        <v>3.2221594120972252E-2</v>
      </c>
      <c r="O253" s="116">
        <f t="shared" ref="O253:O257" si="34">IFERROR(M253/C253-1,"-")</f>
        <v>-0.3317474839890211</v>
      </c>
    </row>
    <row r="254" spans="2:16" x14ac:dyDescent="0.25">
      <c r="B254" s="114" t="s">
        <v>77</v>
      </c>
      <c r="C254" s="115">
        <v>2002</v>
      </c>
      <c r="D254" s="116">
        <v>-6.4516129032258229E-3</v>
      </c>
      <c r="E254" s="115">
        <v>0</v>
      </c>
      <c r="F254" s="116">
        <f t="shared" si="32"/>
        <v>-1</v>
      </c>
      <c r="G254" s="115">
        <v>7</v>
      </c>
      <c r="H254" s="116" t="str">
        <f t="shared" si="32"/>
        <v>-</v>
      </c>
      <c r="I254" s="115">
        <v>1581</v>
      </c>
      <c r="J254" s="116">
        <f t="shared" si="32"/>
        <v>224.85714285714286</v>
      </c>
      <c r="K254" s="115">
        <v>2016</v>
      </c>
      <c r="L254" s="116">
        <f t="shared" si="32"/>
        <v>0.27514231499051234</v>
      </c>
      <c r="M254" s="115">
        <v>1220</v>
      </c>
      <c r="N254" s="116">
        <f t="shared" si="33"/>
        <v>-0.39484126984126988</v>
      </c>
      <c r="O254" s="116">
        <f t="shared" si="34"/>
        <v>-0.39060939060939059</v>
      </c>
    </row>
    <row r="255" spans="2:16" x14ac:dyDescent="0.25">
      <c r="B255" s="114" t="s">
        <v>79</v>
      </c>
      <c r="C255" s="115">
        <v>590</v>
      </c>
      <c r="D255" s="116">
        <v>-1.0067114093959773E-2</v>
      </c>
      <c r="E255" s="115">
        <v>0</v>
      </c>
      <c r="F255" s="116">
        <f t="shared" si="32"/>
        <v>-1</v>
      </c>
      <c r="G255" s="115">
        <v>7</v>
      </c>
      <c r="H255" s="116" t="str">
        <f t="shared" si="32"/>
        <v>-</v>
      </c>
      <c r="I255" s="115">
        <v>355</v>
      </c>
      <c r="J255" s="116">
        <f t="shared" si="32"/>
        <v>49.714285714285715</v>
      </c>
      <c r="K255" s="115">
        <v>333</v>
      </c>
      <c r="L255" s="116">
        <f t="shared" si="32"/>
        <v>-6.1971830985915521E-2</v>
      </c>
      <c r="M255" s="115">
        <v>530</v>
      </c>
      <c r="N255" s="116">
        <f t="shared" si="33"/>
        <v>0.59159159159159169</v>
      </c>
      <c r="O255" s="116">
        <f t="shared" si="34"/>
        <v>-0.10169491525423724</v>
      </c>
    </row>
    <row r="256" spans="2:16" x14ac:dyDescent="0.25">
      <c r="B256" s="114" t="s">
        <v>81</v>
      </c>
      <c r="C256" s="115">
        <v>362</v>
      </c>
      <c r="D256" s="116">
        <v>-8.2191780821917471E-3</v>
      </c>
      <c r="E256" s="115">
        <v>0</v>
      </c>
      <c r="F256" s="116">
        <f t="shared" si="32"/>
        <v>-1</v>
      </c>
      <c r="G256" s="115">
        <v>197</v>
      </c>
      <c r="H256" s="116" t="str">
        <f t="shared" si="32"/>
        <v>-</v>
      </c>
      <c r="I256" s="115">
        <v>320</v>
      </c>
      <c r="J256" s="116">
        <f t="shared" si="32"/>
        <v>0.62436548223350252</v>
      </c>
      <c r="K256" s="115">
        <v>529</v>
      </c>
      <c r="L256" s="116">
        <f t="shared" si="32"/>
        <v>0.65312499999999996</v>
      </c>
      <c r="M256" s="115">
        <v>371</v>
      </c>
      <c r="N256" s="116">
        <f t="shared" si="33"/>
        <v>-0.29867674858223059</v>
      </c>
      <c r="O256" s="116">
        <f t="shared" si="34"/>
        <v>2.4861878453038777E-2</v>
      </c>
    </row>
    <row r="257" spans="2:16" x14ac:dyDescent="0.25">
      <c r="B257" s="114" t="s">
        <v>83</v>
      </c>
      <c r="C257" s="115">
        <v>659</v>
      </c>
      <c r="D257" s="116">
        <v>-0.15728900255754474</v>
      </c>
      <c r="E257" s="115">
        <v>0</v>
      </c>
      <c r="F257" s="116">
        <f t="shared" si="32"/>
        <v>-1</v>
      </c>
      <c r="G257" s="115">
        <v>841</v>
      </c>
      <c r="H257" s="116" t="str">
        <f t="shared" si="32"/>
        <v>-</v>
      </c>
      <c r="I257" s="115">
        <v>835</v>
      </c>
      <c r="J257" s="116">
        <f t="shared" si="32"/>
        <v>-7.1343638525565023E-3</v>
      </c>
      <c r="K257" s="115">
        <v>491</v>
      </c>
      <c r="L257" s="116">
        <f t="shared" si="32"/>
        <v>-0.41197604790419162</v>
      </c>
      <c r="M257" s="115">
        <v>639</v>
      </c>
      <c r="N257" s="116">
        <f t="shared" si="33"/>
        <v>0.30142566191446019</v>
      </c>
      <c r="O257" s="116">
        <f t="shared" si="34"/>
        <v>-3.0349013657056112E-2</v>
      </c>
    </row>
    <row r="258" spans="2:16" x14ac:dyDescent="0.25">
      <c r="B258" s="114" t="s">
        <v>85</v>
      </c>
      <c r="C258" s="115">
        <v>438</v>
      </c>
      <c r="D258" s="116">
        <v>-7.5949367088607556E-2</v>
      </c>
      <c r="E258" s="115">
        <v>9</v>
      </c>
      <c r="F258" s="116">
        <f t="shared" si="32"/>
        <v>-0.97945205479452058</v>
      </c>
      <c r="G258" s="115">
        <v>572</v>
      </c>
      <c r="H258" s="116">
        <f t="shared" si="32"/>
        <v>62.555555555555557</v>
      </c>
      <c r="I258" s="115">
        <v>752</v>
      </c>
      <c r="J258" s="116">
        <f t="shared" si="32"/>
        <v>0.31468531468531458</v>
      </c>
      <c r="K258" s="115">
        <v>378</v>
      </c>
      <c r="L258" s="116">
        <f t="shared" si="32"/>
        <v>-0.49734042553191493</v>
      </c>
      <c r="M258" s="115"/>
      <c r="N258" s="116"/>
      <c r="O258" s="116"/>
    </row>
    <row r="259" spans="2:16" x14ac:dyDescent="0.25">
      <c r="B259" s="114" t="s">
        <v>87</v>
      </c>
      <c r="C259" s="115">
        <v>599</v>
      </c>
      <c r="D259" s="116">
        <v>0.3644646924829158</v>
      </c>
      <c r="E259" s="115">
        <v>8</v>
      </c>
      <c r="F259" s="116">
        <f t="shared" si="32"/>
        <v>-0.98664440734557601</v>
      </c>
      <c r="G259" s="115">
        <v>516</v>
      </c>
      <c r="H259" s="116">
        <f t="shared" si="32"/>
        <v>63.5</v>
      </c>
      <c r="I259" s="115">
        <v>493</v>
      </c>
      <c r="J259" s="116">
        <f t="shared" si="32"/>
        <v>-4.4573643410852681E-2</v>
      </c>
      <c r="K259" s="115">
        <v>422</v>
      </c>
      <c r="L259" s="116">
        <f t="shared" si="32"/>
        <v>-0.14401622718052742</v>
      </c>
      <c r="M259" s="115"/>
      <c r="N259" s="116"/>
      <c r="O259" s="116"/>
    </row>
    <row r="260" spans="2:16" x14ac:dyDescent="0.25">
      <c r="B260" s="114" t="s">
        <v>89</v>
      </c>
      <c r="C260" s="115">
        <v>1980</v>
      </c>
      <c r="D260" s="116">
        <v>-0.18552036199095023</v>
      </c>
      <c r="E260" s="115">
        <v>34</v>
      </c>
      <c r="F260" s="116">
        <f t="shared" si="32"/>
        <v>-0.98282828282828283</v>
      </c>
      <c r="G260" s="115">
        <v>2369</v>
      </c>
      <c r="H260" s="116">
        <f t="shared" si="32"/>
        <v>68.67647058823529</v>
      </c>
      <c r="I260" s="115">
        <v>2110</v>
      </c>
      <c r="J260" s="116">
        <f t="shared" si="32"/>
        <v>-0.10932883073026589</v>
      </c>
      <c r="K260" s="115">
        <v>2081</v>
      </c>
      <c r="L260" s="116">
        <f t="shared" si="32"/>
        <v>-1.3744075829383862E-2</v>
      </c>
      <c r="M260" s="115"/>
      <c r="N260" s="116"/>
      <c r="O260" s="116"/>
    </row>
    <row r="261" spans="2:16" x14ac:dyDescent="0.25">
      <c r="B261" s="114" t="s">
        <v>91</v>
      </c>
      <c r="C261" s="115">
        <v>2924</v>
      </c>
      <c r="D261" s="116">
        <v>-0.21418973394248852</v>
      </c>
      <c r="E261" s="115">
        <v>37</v>
      </c>
      <c r="F261" s="116">
        <f t="shared" si="32"/>
        <v>-0.98734610123119015</v>
      </c>
      <c r="G261" s="115">
        <v>3222</v>
      </c>
      <c r="H261" s="116">
        <f t="shared" si="32"/>
        <v>86.081081081081081</v>
      </c>
      <c r="I261" s="115">
        <v>3298</v>
      </c>
      <c r="J261" s="116">
        <f t="shared" si="32"/>
        <v>2.3587833643699652E-2</v>
      </c>
      <c r="K261" s="115">
        <v>2807</v>
      </c>
      <c r="L261" s="116">
        <f t="shared" si="32"/>
        <v>-0.14887810794420864</v>
      </c>
      <c r="M261" s="115"/>
      <c r="N261" s="116"/>
      <c r="O261" s="116"/>
    </row>
    <row r="262" spans="2:16" x14ac:dyDescent="0.25">
      <c r="B262" s="114" t="s">
        <v>93</v>
      </c>
      <c r="C262" s="115">
        <v>3581</v>
      </c>
      <c r="D262" s="116">
        <v>-0.17278817278817282</v>
      </c>
      <c r="E262" s="115">
        <v>39</v>
      </c>
      <c r="F262" s="116">
        <f t="shared" si="32"/>
        <v>-0.98910918737782738</v>
      </c>
      <c r="G262" s="115">
        <v>2647</v>
      </c>
      <c r="H262" s="116">
        <f t="shared" si="32"/>
        <v>66.871794871794876</v>
      </c>
      <c r="I262" s="115">
        <v>2675</v>
      </c>
      <c r="J262" s="116">
        <f t="shared" si="32"/>
        <v>1.0578012844729923E-2</v>
      </c>
      <c r="K262" s="115">
        <v>2879</v>
      </c>
      <c r="L262" s="116">
        <f t="shared" si="32"/>
        <v>7.626168224299068E-2</v>
      </c>
      <c r="M262" s="115"/>
      <c r="N262" s="116"/>
      <c r="O262" s="116"/>
    </row>
    <row r="263" spans="2:16" ht="15.75" x14ac:dyDescent="0.25">
      <c r="B263" s="117" t="s">
        <v>30</v>
      </c>
      <c r="C263" s="118">
        <v>26919</v>
      </c>
      <c r="D263" s="119">
        <v>-4.0491890928533225E-2</v>
      </c>
      <c r="E263" s="118">
        <v>9750</v>
      </c>
      <c r="F263" s="119">
        <f t="shared" si="32"/>
        <v>-0.6378022957762175</v>
      </c>
      <c r="G263" s="118">
        <v>10533</v>
      </c>
      <c r="H263" s="119">
        <f t="shared" si="32"/>
        <v>8.0307692307692413E-2</v>
      </c>
      <c r="I263" s="118">
        <v>22457</v>
      </c>
      <c r="J263" s="119">
        <f t="shared" si="32"/>
        <v>1.1320611411753538</v>
      </c>
      <c r="K263" s="118">
        <v>23505</v>
      </c>
      <c r="L263" s="119">
        <f t="shared" si="32"/>
        <v>4.6666963530302308E-2</v>
      </c>
      <c r="M263" s="118">
        <v>13612</v>
      </c>
      <c r="N263" s="119">
        <v>-8.8766903199892888E-2</v>
      </c>
      <c r="O263" s="119">
        <v>-0.21756624705408978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6497</v>
      </c>
      <c r="D273" s="116">
        <v>-0.15601454923356717</v>
      </c>
      <c r="E273" s="115">
        <v>6518</v>
      </c>
      <c r="F273" s="116">
        <f t="shared" ref="F273:L285" si="35">IFERROR(E273/C273-1,"-")</f>
        <v>3.2322610435586707E-3</v>
      </c>
      <c r="G273" s="115">
        <v>551</v>
      </c>
      <c r="H273" s="116">
        <f t="shared" si="35"/>
        <v>-0.91546486652347348</v>
      </c>
      <c r="I273" s="115">
        <v>3828</v>
      </c>
      <c r="J273" s="116">
        <f t="shared" si="35"/>
        <v>5.9473684210526319</v>
      </c>
      <c r="K273" s="115">
        <v>4420</v>
      </c>
      <c r="L273" s="116">
        <f t="shared" si="35"/>
        <v>0.15464994775339602</v>
      </c>
      <c r="M273" s="115">
        <v>4823</v>
      </c>
      <c r="N273" s="116">
        <f t="shared" ref="N273:N279" si="36">IFERROR(M273/K273-1,"-")</f>
        <v>9.1176470588235192E-2</v>
      </c>
      <c r="O273" s="116">
        <f>M273/C273-1</f>
        <v>-0.25765738032938279</v>
      </c>
    </row>
    <row r="274" spans="2:15" x14ac:dyDescent="0.25">
      <c r="B274" s="114" t="s">
        <v>73</v>
      </c>
      <c r="C274" s="115">
        <v>5832</v>
      </c>
      <c r="D274" s="116">
        <v>-0.224364942146562</v>
      </c>
      <c r="E274" s="115">
        <v>6567</v>
      </c>
      <c r="F274" s="116">
        <f t="shared" si="35"/>
        <v>0.12602880658436222</v>
      </c>
      <c r="G274" s="115">
        <v>368</v>
      </c>
      <c r="H274" s="116">
        <f t="shared" si="35"/>
        <v>-0.94396223541952184</v>
      </c>
      <c r="I274" s="115">
        <v>2552</v>
      </c>
      <c r="J274" s="116">
        <f t="shared" si="35"/>
        <v>5.9347826086956523</v>
      </c>
      <c r="K274" s="115">
        <v>3815</v>
      </c>
      <c r="L274" s="116">
        <f t="shared" si="35"/>
        <v>0.4949059561128526</v>
      </c>
      <c r="M274" s="115">
        <v>4132</v>
      </c>
      <c r="N274" s="116">
        <f t="shared" si="36"/>
        <v>8.3093053735255662E-2</v>
      </c>
      <c r="O274" s="116">
        <f>IFERROR(M274/C274-1,"-")</f>
        <v>-0.29149519890260633</v>
      </c>
    </row>
    <row r="275" spans="2:15" x14ac:dyDescent="0.25">
      <c r="B275" s="114" t="s">
        <v>75</v>
      </c>
      <c r="C275" s="115">
        <v>8153</v>
      </c>
      <c r="D275" s="116">
        <v>6.5432098765432212E-3</v>
      </c>
      <c r="E275" s="115">
        <v>2282</v>
      </c>
      <c r="F275" s="116">
        <f t="shared" si="35"/>
        <v>-0.72010302955967131</v>
      </c>
      <c r="G275" s="115">
        <v>468</v>
      </c>
      <c r="H275" s="116">
        <f t="shared" si="35"/>
        <v>-0.79491673970201582</v>
      </c>
      <c r="I275" s="115">
        <v>3147</v>
      </c>
      <c r="J275" s="116">
        <f t="shared" si="35"/>
        <v>5.7243589743589745</v>
      </c>
      <c r="K275" s="115">
        <v>3435</v>
      </c>
      <c r="L275" s="116">
        <f t="shared" si="35"/>
        <v>9.1515729265967627E-2</v>
      </c>
      <c r="M275" s="115">
        <v>4396</v>
      </c>
      <c r="N275" s="116">
        <f t="shared" si="36"/>
        <v>0.27976710334788946</v>
      </c>
      <c r="O275" s="116">
        <f t="shared" ref="O275:O279" si="37">IFERROR(M275/C275-1,"-")</f>
        <v>-0.46081197105359994</v>
      </c>
    </row>
    <row r="276" spans="2:15" x14ac:dyDescent="0.25">
      <c r="B276" s="114" t="s">
        <v>77</v>
      </c>
      <c r="C276" s="115">
        <v>2633</v>
      </c>
      <c r="D276" s="116">
        <v>-0.29786666666666661</v>
      </c>
      <c r="E276" s="115">
        <v>0</v>
      </c>
      <c r="F276" s="116">
        <f t="shared" si="35"/>
        <v>-1</v>
      </c>
      <c r="G276" s="115">
        <v>92</v>
      </c>
      <c r="H276" s="116" t="str">
        <f t="shared" si="35"/>
        <v>-</v>
      </c>
      <c r="I276" s="115">
        <v>1598</v>
      </c>
      <c r="J276" s="116">
        <f t="shared" si="35"/>
        <v>16.369565217391305</v>
      </c>
      <c r="K276" s="115">
        <v>2079</v>
      </c>
      <c r="L276" s="116">
        <f t="shared" si="35"/>
        <v>0.30100125156445556</v>
      </c>
      <c r="M276" s="115">
        <v>1201</v>
      </c>
      <c r="N276" s="116">
        <f t="shared" si="36"/>
        <v>-0.42231842231842232</v>
      </c>
      <c r="O276" s="116">
        <f t="shared" si="37"/>
        <v>-0.54386631219141668</v>
      </c>
    </row>
    <row r="277" spans="2:15" x14ac:dyDescent="0.25">
      <c r="B277" s="114" t="s">
        <v>79</v>
      </c>
      <c r="C277" s="115">
        <v>301</v>
      </c>
      <c r="D277" s="116">
        <v>-0.16620498614958445</v>
      </c>
      <c r="E277" s="115">
        <v>0</v>
      </c>
      <c r="F277" s="116">
        <f t="shared" si="35"/>
        <v>-1</v>
      </c>
      <c r="G277" s="115">
        <v>20</v>
      </c>
      <c r="H277" s="116" t="str">
        <f t="shared" si="35"/>
        <v>-</v>
      </c>
      <c r="I277" s="115">
        <v>92</v>
      </c>
      <c r="J277" s="116">
        <f t="shared" si="35"/>
        <v>3.5999999999999996</v>
      </c>
      <c r="K277" s="115">
        <v>214</v>
      </c>
      <c r="L277" s="116">
        <f t="shared" si="35"/>
        <v>1.3260869565217392</v>
      </c>
      <c r="M277" s="115">
        <v>105</v>
      </c>
      <c r="N277" s="116">
        <f t="shared" si="36"/>
        <v>-0.50934579439252337</v>
      </c>
      <c r="O277" s="116">
        <f t="shared" si="37"/>
        <v>-0.65116279069767447</v>
      </c>
    </row>
    <row r="278" spans="2:15" x14ac:dyDescent="0.25">
      <c r="B278" s="114" t="s">
        <v>81</v>
      </c>
      <c r="C278" s="115">
        <v>450</v>
      </c>
      <c r="D278" s="116">
        <v>0.26050420168067223</v>
      </c>
      <c r="E278" s="115">
        <v>0</v>
      </c>
      <c r="F278" s="116">
        <f t="shared" si="35"/>
        <v>-1</v>
      </c>
      <c r="G278" s="115">
        <v>26</v>
      </c>
      <c r="H278" s="116" t="str">
        <f t="shared" si="35"/>
        <v>-</v>
      </c>
      <c r="I278" s="115">
        <v>149</v>
      </c>
      <c r="J278" s="116">
        <f t="shared" si="35"/>
        <v>4.7307692307692308</v>
      </c>
      <c r="K278" s="115">
        <v>259</v>
      </c>
      <c r="L278" s="116">
        <f t="shared" si="35"/>
        <v>0.73825503355704702</v>
      </c>
      <c r="M278" s="115">
        <v>120</v>
      </c>
      <c r="N278" s="116">
        <f t="shared" si="36"/>
        <v>-0.53667953667953672</v>
      </c>
      <c r="O278" s="116">
        <f t="shared" si="37"/>
        <v>-0.73333333333333339</v>
      </c>
    </row>
    <row r="279" spans="2:15" x14ac:dyDescent="0.25">
      <c r="B279" s="114" t="s">
        <v>83</v>
      </c>
      <c r="C279" s="115">
        <v>529</v>
      </c>
      <c r="D279" s="116">
        <v>-3.2906764168190161E-2</v>
      </c>
      <c r="E279" s="115">
        <v>0</v>
      </c>
      <c r="F279" s="116">
        <f t="shared" si="35"/>
        <v>-1</v>
      </c>
      <c r="G279" s="115">
        <v>57</v>
      </c>
      <c r="H279" s="116" t="str">
        <f t="shared" si="35"/>
        <v>-</v>
      </c>
      <c r="I279" s="115">
        <v>162</v>
      </c>
      <c r="J279" s="116">
        <f t="shared" si="35"/>
        <v>1.8421052631578947</v>
      </c>
      <c r="K279" s="115">
        <v>231</v>
      </c>
      <c r="L279" s="116">
        <f t="shared" si="35"/>
        <v>0.42592592592592582</v>
      </c>
      <c r="M279" s="115">
        <v>114</v>
      </c>
      <c r="N279" s="116">
        <f t="shared" si="36"/>
        <v>-0.50649350649350655</v>
      </c>
      <c r="O279" s="116">
        <f t="shared" si="37"/>
        <v>-0.78449905482041582</v>
      </c>
    </row>
    <row r="280" spans="2:15" x14ac:dyDescent="0.25">
      <c r="B280" s="114" t="s">
        <v>85</v>
      </c>
      <c r="C280" s="115">
        <v>260</v>
      </c>
      <c r="D280" s="116">
        <v>-0.16129032258064513</v>
      </c>
      <c r="E280" s="115">
        <v>22</v>
      </c>
      <c r="F280" s="116">
        <f t="shared" si="35"/>
        <v>-0.91538461538461535</v>
      </c>
      <c r="G280" s="115">
        <v>72</v>
      </c>
      <c r="H280" s="116">
        <f t="shared" si="35"/>
        <v>2.2727272727272729</v>
      </c>
      <c r="I280" s="115">
        <v>142</v>
      </c>
      <c r="J280" s="116">
        <f t="shared" si="35"/>
        <v>0.97222222222222232</v>
      </c>
      <c r="K280" s="115">
        <v>305</v>
      </c>
      <c r="L280" s="116">
        <f t="shared" si="35"/>
        <v>1.147887323943662</v>
      </c>
      <c r="M280" s="115"/>
      <c r="N280" s="116"/>
      <c r="O280" s="116"/>
    </row>
    <row r="281" spans="2:15" x14ac:dyDescent="0.25">
      <c r="B281" s="114" t="s">
        <v>87</v>
      </c>
      <c r="C281" s="115">
        <v>401</v>
      </c>
      <c r="D281" s="116">
        <v>-0.276173285198556</v>
      </c>
      <c r="E281" s="115">
        <v>27</v>
      </c>
      <c r="F281" s="116">
        <f t="shared" si="35"/>
        <v>-0.93266832917705733</v>
      </c>
      <c r="G281" s="115">
        <v>62</v>
      </c>
      <c r="H281" s="116">
        <f t="shared" si="35"/>
        <v>1.2962962962962963</v>
      </c>
      <c r="I281" s="115">
        <v>100</v>
      </c>
      <c r="J281" s="116">
        <f t="shared" si="35"/>
        <v>0.61290322580645151</v>
      </c>
      <c r="K281" s="115">
        <v>349</v>
      </c>
      <c r="L281" s="116">
        <f t="shared" si="35"/>
        <v>2.4900000000000002</v>
      </c>
      <c r="M281" s="115"/>
      <c r="N281" s="116"/>
      <c r="O281" s="116"/>
    </row>
    <row r="282" spans="2:15" x14ac:dyDescent="0.25">
      <c r="B282" s="114" t="s">
        <v>89</v>
      </c>
      <c r="C282" s="115">
        <v>3941</v>
      </c>
      <c r="D282" s="116">
        <v>-0.28201858261978507</v>
      </c>
      <c r="E282" s="115">
        <v>360</v>
      </c>
      <c r="F282" s="116">
        <f t="shared" si="35"/>
        <v>-0.90865262623699572</v>
      </c>
      <c r="G282" s="115">
        <v>1724</v>
      </c>
      <c r="H282" s="116">
        <f t="shared" si="35"/>
        <v>3.7888888888888888</v>
      </c>
      <c r="I282" s="115">
        <v>2278</v>
      </c>
      <c r="J282" s="116">
        <f t="shared" si="35"/>
        <v>0.32134570765661263</v>
      </c>
      <c r="K282" s="115">
        <v>2548</v>
      </c>
      <c r="L282" s="116">
        <f t="shared" si="35"/>
        <v>0.1185250219490781</v>
      </c>
      <c r="M282" s="115"/>
      <c r="N282" s="116"/>
      <c r="O282" s="116"/>
    </row>
    <row r="283" spans="2:15" x14ac:dyDescent="0.25">
      <c r="B283" s="114" t="s">
        <v>91</v>
      </c>
      <c r="C283" s="115">
        <v>6275</v>
      </c>
      <c r="D283" s="116">
        <v>-8.833357547581E-2</v>
      </c>
      <c r="E283" s="115">
        <v>536</v>
      </c>
      <c r="F283" s="116">
        <f t="shared" si="35"/>
        <v>-0.91458167330677287</v>
      </c>
      <c r="G283" s="115">
        <v>3565</v>
      </c>
      <c r="H283" s="116">
        <f t="shared" si="35"/>
        <v>5.6511194029850742</v>
      </c>
      <c r="I283" s="115">
        <v>4563</v>
      </c>
      <c r="J283" s="116">
        <f t="shared" si="35"/>
        <v>0.2799438990182328</v>
      </c>
      <c r="K283" s="115">
        <v>4291</v>
      </c>
      <c r="L283" s="116">
        <f t="shared" si="35"/>
        <v>-5.9609905763751914E-2</v>
      </c>
      <c r="M283" s="115"/>
      <c r="N283" s="116"/>
      <c r="O283" s="116"/>
    </row>
    <row r="284" spans="2:15" x14ac:dyDescent="0.25">
      <c r="B284" s="114" t="s">
        <v>93</v>
      </c>
      <c r="C284" s="115">
        <v>7237</v>
      </c>
      <c r="D284" s="116">
        <v>-0.16141367323290845</v>
      </c>
      <c r="E284" s="115">
        <v>406</v>
      </c>
      <c r="F284" s="116">
        <f t="shared" si="35"/>
        <v>-0.94389940583114551</v>
      </c>
      <c r="G284" s="115">
        <v>3467</v>
      </c>
      <c r="H284" s="116">
        <f t="shared" si="35"/>
        <v>7.5394088669950747</v>
      </c>
      <c r="I284" s="115">
        <v>3949</v>
      </c>
      <c r="J284" s="116">
        <f t="shared" si="35"/>
        <v>0.13902509374098648</v>
      </c>
      <c r="K284" s="115">
        <v>4580</v>
      </c>
      <c r="L284" s="116">
        <f t="shared" si="35"/>
        <v>0.15978728792099273</v>
      </c>
      <c r="M284" s="115"/>
      <c r="N284" s="116"/>
      <c r="O284" s="116"/>
    </row>
    <row r="285" spans="2:15" ht="15.75" x14ac:dyDescent="0.25">
      <c r="B285" s="117" t="s">
        <v>30</v>
      </c>
      <c r="C285" s="118">
        <v>42509</v>
      </c>
      <c r="D285" s="119">
        <v>-0.15317343320451016</v>
      </c>
      <c r="E285" s="118">
        <v>16737</v>
      </c>
      <c r="F285" s="119">
        <f t="shared" si="35"/>
        <v>-0.6062716130701733</v>
      </c>
      <c r="G285" s="118">
        <v>10472</v>
      </c>
      <c r="H285" s="119">
        <f t="shared" si="35"/>
        <v>-0.37432036804684232</v>
      </c>
      <c r="I285" s="118">
        <v>22560</v>
      </c>
      <c r="J285" s="119">
        <f t="shared" si="35"/>
        <v>1.1543162719633306</v>
      </c>
      <c r="K285" s="118">
        <v>26526</v>
      </c>
      <c r="L285" s="119">
        <f t="shared" si="35"/>
        <v>0.17579787234042543</v>
      </c>
      <c r="M285" s="118">
        <v>14891</v>
      </c>
      <c r="N285" s="119">
        <v>3.0305126963260154E-2</v>
      </c>
      <c r="O285" s="119">
        <v>-0.38958803033408484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7298-D67E-4EC8-8A5D-C8C11F33D12E}">
  <sheetPr>
    <tabColor theme="7" tint="0.79998168889431442"/>
  </sheetPr>
  <dimension ref="A4:T23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106823</v>
      </c>
      <c r="D9" s="115">
        <v>101786</v>
      </c>
      <c r="E9" s="116">
        <f t="shared" ref="E9:E21" si="0">D9/C9-1</f>
        <v>-4.7152766726266782E-2</v>
      </c>
      <c r="F9" s="115">
        <v>101909</v>
      </c>
      <c r="G9" s="116">
        <f>F9/D9-1</f>
        <v>1.2084176605819952E-3</v>
      </c>
      <c r="H9" s="115">
        <v>102767</v>
      </c>
      <c r="I9" s="116">
        <f>H9/F9-1</f>
        <v>8.4192760207635331E-3</v>
      </c>
      <c r="J9" s="115">
        <v>8010</v>
      </c>
      <c r="K9" s="116">
        <v>-0.92205669135033619</v>
      </c>
      <c r="L9" s="115">
        <v>72992</v>
      </c>
      <c r="M9" s="116">
        <f t="shared" ref="M9:M21" si="1">IFERROR(L9/J9-1,"-")</f>
        <v>8.1126092384519346</v>
      </c>
      <c r="N9" s="115">
        <v>102127</v>
      </c>
      <c r="O9" s="116">
        <f>IFERROR(N9/L9-1,"-")</f>
        <v>0.39915333187198598</v>
      </c>
      <c r="P9" s="98">
        <f>N9/F9-1</f>
        <v>2.1391633712428693E-3</v>
      </c>
      <c r="Q9" s="115">
        <v>102161</v>
      </c>
      <c r="R9" s="116">
        <f>IFERROR(Q9/N9-1,"-")</f>
        <v>3.3291881676733581E-4</v>
      </c>
      <c r="S9" s="116">
        <f>IFERROR(Q9/F9-1,"-")</f>
        <v>2.4727943557487642E-3</v>
      </c>
    </row>
    <row r="10" spans="1:20" x14ac:dyDescent="0.25">
      <c r="A10" s="1" t="s">
        <v>72</v>
      </c>
      <c r="B10" s="114" t="s">
        <v>73</v>
      </c>
      <c r="C10" s="115">
        <v>101485</v>
      </c>
      <c r="D10" s="115">
        <v>98583</v>
      </c>
      <c r="E10" s="116">
        <f t="shared" si="0"/>
        <v>-2.8595358920037395E-2</v>
      </c>
      <c r="F10" s="115">
        <v>100001</v>
      </c>
      <c r="G10" s="116">
        <f t="shared" ref="G10:I21" si="2">F10/D10-1</f>
        <v>1.4383818711136698E-2</v>
      </c>
      <c r="H10" s="115">
        <v>105310</v>
      </c>
      <c r="I10" s="116">
        <f t="shared" si="2"/>
        <v>5.3089469105308984E-2</v>
      </c>
      <c r="J10" s="115">
        <v>10131</v>
      </c>
      <c r="K10" s="116">
        <v>-0.90379830975216024</v>
      </c>
      <c r="L10" s="115">
        <v>88104</v>
      </c>
      <c r="M10" s="116">
        <f t="shared" si="1"/>
        <v>7.6964761622742071</v>
      </c>
      <c r="N10" s="115">
        <v>102173</v>
      </c>
      <c r="O10" s="116">
        <f t="shared" ref="O10:O21" si="3">IFERROR(N10/L10-1,"-")</f>
        <v>0.15968627985108519</v>
      </c>
      <c r="P10" s="98">
        <f t="shared" ref="P10:P21" si="4">N10/F10-1</f>
        <v>2.1719782802172016E-2</v>
      </c>
      <c r="Q10" s="115">
        <v>112246</v>
      </c>
      <c r="R10" s="116">
        <f t="shared" ref="R10:R19" si="5">IFERROR(Q10/N10-1,"-")</f>
        <v>9.8587689507012577E-2</v>
      </c>
      <c r="S10" s="116">
        <f t="shared" ref="S10:S20" si="6">IFERROR(Q10/F10-1,"-")</f>
        <v>0.12244877551224498</v>
      </c>
    </row>
    <row r="11" spans="1:20" x14ac:dyDescent="0.25">
      <c r="A11" s="1" t="s">
        <v>74</v>
      </c>
      <c r="B11" s="114" t="s">
        <v>75</v>
      </c>
      <c r="C11" s="115">
        <v>112680</v>
      </c>
      <c r="D11" s="115">
        <v>116623</v>
      </c>
      <c r="E11" s="116">
        <f t="shared" si="0"/>
        <v>3.4992900248491221E-2</v>
      </c>
      <c r="F11" s="115">
        <v>119259</v>
      </c>
      <c r="G11" s="116">
        <f t="shared" si="2"/>
        <v>2.2602745599067164E-2</v>
      </c>
      <c r="H11" s="115">
        <v>41200</v>
      </c>
      <c r="I11" s="116">
        <f t="shared" si="2"/>
        <v>-0.65453341047635816</v>
      </c>
      <c r="J11" s="115">
        <v>12907</v>
      </c>
      <c r="K11" s="116">
        <v>-0.68672330097087375</v>
      </c>
      <c r="L11" s="115">
        <v>104660</v>
      </c>
      <c r="M11" s="116">
        <f t="shared" si="1"/>
        <v>7.1087781823816538</v>
      </c>
      <c r="N11" s="115">
        <v>114283</v>
      </c>
      <c r="O11" s="116">
        <f t="shared" si="3"/>
        <v>9.1945346837378095E-2</v>
      </c>
      <c r="P11" s="98">
        <f t="shared" si="4"/>
        <v>-4.1724314307515553E-2</v>
      </c>
      <c r="Q11" s="115">
        <v>122937</v>
      </c>
      <c r="R11" s="116">
        <f t="shared" si="5"/>
        <v>7.5724298452088279E-2</v>
      </c>
      <c r="S11" s="116">
        <f t="shared" si="6"/>
        <v>3.084043971524153E-2</v>
      </c>
    </row>
    <row r="12" spans="1:20" x14ac:dyDescent="0.25">
      <c r="A12" s="1" t="s">
        <v>76</v>
      </c>
      <c r="B12" s="114" t="s">
        <v>77</v>
      </c>
      <c r="C12" s="115">
        <v>117850</v>
      </c>
      <c r="D12" s="115">
        <v>106007</v>
      </c>
      <c r="E12" s="116">
        <f t="shared" si="0"/>
        <v>-0.10049215103945697</v>
      </c>
      <c r="F12" s="115">
        <v>107270</v>
      </c>
      <c r="G12" s="116">
        <f t="shared" si="2"/>
        <v>1.1914307545728198E-2</v>
      </c>
      <c r="H12" s="115">
        <v>0</v>
      </c>
      <c r="I12" s="116">
        <f t="shared" si="2"/>
        <v>-1</v>
      </c>
      <c r="J12" s="115">
        <v>13736</v>
      </c>
      <c r="K12" s="116" t="s">
        <v>236</v>
      </c>
      <c r="L12" s="115">
        <v>110839</v>
      </c>
      <c r="M12" s="116">
        <f t="shared" si="1"/>
        <v>7.0692341292952818</v>
      </c>
      <c r="N12" s="115">
        <v>112901</v>
      </c>
      <c r="O12" s="116">
        <f t="shared" si="3"/>
        <v>1.8603560118730877E-2</v>
      </c>
      <c r="P12" s="116">
        <f>N12/F12-1</f>
        <v>5.2493707467138995E-2</v>
      </c>
      <c r="Q12" s="115">
        <v>113542</v>
      </c>
      <c r="R12" s="116">
        <f t="shared" si="5"/>
        <v>5.6775405000841772E-3</v>
      </c>
      <c r="S12" s="116">
        <f t="shared" si="6"/>
        <v>5.8469283117367432E-2</v>
      </c>
    </row>
    <row r="13" spans="1:20" x14ac:dyDescent="0.25">
      <c r="A13" s="1" t="s">
        <v>78</v>
      </c>
      <c r="B13" s="114" t="s">
        <v>79</v>
      </c>
      <c r="C13" s="115">
        <v>110009</v>
      </c>
      <c r="D13" s="115">
        <v>102337</v>
      </c>
      <c r="E13" s="116">
        <f t="shared" si="0"/>
        <v>-6.9739748566026383E-2</v>
      </c>
      <c r="F13" s="115">
        <v>104348</v>
      </c>
      <c r="G13" s="116">
        <f t="shared" si="2"/>
        <v>1.965076169909219E-2</v>
      </c>
      <c r="H13" s="115">
        <v>0</v>
      </c>
      <c r="I13" s="116">
        <f t="shared" si="2"/>
        <v>-1</v>
      </c>
      <c r="J13" s="115">
        <v>15428</v>
      </c>
      <c r="K13" s="116" t="s">
        <v>236</v>
      </c>
      <c r="L13" s="115">
        <v>97379</v>
      </c>
      <c r="M13" s="116">
        <f t="shared" si="1"/>
        <v>5.3118356235416124</v>
      </c>
      <c r="N13" s="115">
        <v>96632</v>
      </c>
      <c r="O13" s="116">
        <f t="shared" si="3"/>
        <v>-7.671058441758527E-3</v>
      </c>
      <c r="P13" s="116">
        <f t="shared" si="4"/>
        <v>-7.394487675853878E-2</v>
      </c>
      <c r="Q13" s="115">
        <v>110622</v>
      </c>
      <c r="R13" s="116">
        <f t="shared" si="5"/>
        <v>0.14477605762066403</v>
      </c>
      <c r="S13" s="116">
        <f t="shared" si="6"/>
        <v>6.0125733123778113E-2</v>
      </c>
    </row>
    <row r="14" spans="1:20" x14ac:dyDescent="0.25">
      <c r="A14" s="1" t="s">
        <v>80</v>
      </c>
      <c r="B14" s="114" t="s">
        <v>81</v>
      </c>
      <c r="C14" s="115">
        <v>115579</v>
      </c>
      <c r="D14" s="115">
        <v>112631</v>
      </c>
      <c r="E14" s="116">
        <f t="shared" si="0"/>
        <v>-2.5506363612767036E-2</v>
      </c>
      <c r="F14" s="115">
        <v>109110</v>
      </c>
      <c r="G14" s="116">
        <f t="shared" si="2"/>
        <v>-3.1261375642585132E-2</v>
      </c>
      <c r="H14" s="115">
        <v>0</v>
      </c>
      <c r="I14" s="116">
        <f t="shared" si="2"/>
        <v>-1</v>
      </c>
      <c r="J14" s="115">
        <v>21147</v>
      </c>
      <c r="K14" s="116" t="s">
        <v>236</v>
      </c>
      <c r="L14" s="115">
        <v>99145</v>
      </c>
      <c r="M14" s="116">
        <f t="shared" si="1"/>
        <v>3.6883718730789239</v>
      </c>
      <c r="N14" s="115">
        <v>109784</v>
      </c>
      <c r="O14" s="116">
        <f t="shared" si="3"/>
        <v>0.1073074789449795</v>
      </c>
      <c r="P14" s="116">
        <f t="shared" si="4"/>
        <v>6.1772523141783164E-3</v>
      </c>
      <c r="Q14" s="115">
        <v>113390</v>
      </c>
      <c r="R14" s="116">
        <f t="shared" si="5"/>
        <v>3.2846316403118747E-2</v>
      </c>
      <c r="S14" s="116">
        <f t="shared" si="6"/>
        <v>3.9226468701310635E-2</v>
      </c>
    </row>
    <row r="15" spans="1:20" x14ac:dyDescent="0.25">
      <c r="A15" s="1" t="s">
        <v>82</v>
      </c>
      <c r="B15" s="114" t="s">
        <v>83</v>
      </c>
      <c r="C15" s="115">
        <v>115646</v>
      </c>
      <c r="D15" s="115">
        <v>114870</v>
      </c>
      <c r="E15" s="116">
        <f t="shared" si="0"/>
        <v>-6.7101326461788124E-3</v>
      </c>
      <c r="F15" s="115">
        <v>112094</v>
      </c>
      <c r="G15" s="116">
        <f t="shared" si="2"/>
        <v>-2.4166449029337511E-2</v>
      </c>
      <c r="H15" s="115">
        <v>0</v>
      </c>
      <c r="I15" s="116">
        <f t="shared" si="2"/>
        <v>-1</v>
      </c>
      <c r="J15" s="115">
        <v>42074</v>
      </c>
      <c r="K15" s="116" t="s">
        <v>236</v>
      </c>
      <c r="L15" s="115">
        <v>119732</v>
      </c>
      <c r="M15" s="116">
        <f t="shared" si="1"/>
        <v>1.8457479678661408</v>
      </c>
      <c r="N15" s="115">
        <v>112830</v>
      </c>
      <c r="O15" s="116">
        <f t="shared" si="3"/>
        <v>-5.7645408078040972E-2</v>
      </c>
      <c r="P15" s="116">
        <f t="shared" si="4"/>
        <v>6.56591789034211E-3</v>
      </c>
      <c r="Q15" s="115">
        <v>121148</v>
      </c>
      <c r="R15" s="116">
        <f t="shared" si="5"/>
        <v>7.3721527962421263E-2</v>
      </c>
      <c r="S15" s="116">
        <f t="shared" si="6"/>
        <v>8.0771495352115252E-2</v>
      </c>
    </row>
    <row r="16" spans="1:20" x14ac:dyDescent="0.25">
      <c r="A16" s="1" t="s">
        <v>84</v>
      </c>
      <c r="B16" s="114" t="s">
        <v>85</v>
      </c>
      <c r="C16" s="115">
        <v>124182</v>
      </c>
      <c r="D16" s="115">
        <v>122415</v>
      </c>
      <c r="E16" s="116">
        <f t="shared" si="0"/>
        <v>-1.422911533072424E-2</v>
      </c>
      <c r="F16" s="115">
        <v>119564</v>
      </c>
      <c r="G16" s="116">
        <f t="shared" si="2"/>
        <v>-2.328962953886371E-2</v>
      </c>
      <c r="H16" s="115">
        <v>30803</v>
      </c>
      <c r="I16" s="116">
        <f t="shared" si="2"/>
        <v>-0.74237228597236626</v>
      </c>
      <c r="J16" s="115">
        <v>53067</v>
      </c>
      <c r="K16" s="116">
        <v>0.72278674155114753</v>
      </c>
      <c r="L16" s="115">
        <v>117894</v>
      </c>
      <c r="M16" s="116">
        <f t="shared" si="1"/>
        <v>1.2216066481994461</v>
      </c>
      <c r="N16" s="115">
        <v>116797</v>
      </c>
      <c r="O16" s="116">
        <f t="shared" si="3"/>
        <v>-9.3049688703411571E-3</v>
      </c>
      <c r="P16" s="98">
        <f t="shared" si="4"/>
        <v>-2.314241745006862E-2</v>
      </c>
      <c r="Q16" s="115" t="s">
        <v>236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112064</v>
      </c>
      <c r="D17" s="115">
        <v>108542</v>
      </c>
      <c r="E17" s="116">
        <f t="shared" si="0"/>
        <v>-3.1428469446030838E-2</v>
      </c>
      <c r="F17" s="115">
        <v>99309</v>
      </c>
      <c r="G17" s="116">
        <f t="shared" si="2"/>
        <v>-8.5063846253063291E-2</v>
      </c>
      <c r="H17" s="115">
        <v>18180</v>
      </c>
      <c r="I17" s="116">
        <f t="shared" si="2"/>
        <v>-0.81693502099507598</v>
      </c>
      <c r="J17" s="115">
        <v>59020</v>
      </c>
      <c r="K17" s="116">
        <v>2.2464246424642464</v>
      </c>
      <c r="L17" s="115">
        <v>103298</v>
      </c>
      <c r="M17" s="116">
        <f t="shared" si="1"/>
        <v>0.7502202643171807</v>
      </c>
      <c r="N17" s="115">
        <v>107312</v>
      </c>
      <c r="O17" s="116">
        <f t="shared" si="3"/>
        <v>3.8858448372669274E-2</v>
      </c>
      <c r="P17" s="98">
        <f t="shared" si="4"/>
        <v>8.0586855169219263E-2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125459</v>
      </c>
      <c r="D18" s="115">
        <v>122073</v>
      </c>
      <c r="E18" s="116">
        <f t="shared" si="0"/>
        <v>-2.6988896771056647E-2</v>
      </c>
      <c r="F18" s="115">
        <v>109838</v>
      </c>
      <c r="G18" s="116">
        <f t="shared" si="2"/>
        <v>-0.10022691340427448</v>
      </c>
      <c r="H18" s="115">
        <v>21674</v>
      </c>
      <c r="I18" s="116">
        <f t="shared" si="2"/>
        <v>-0.80267302754966408</v>
      </c>
      <c r="J18" s="115">
        <v>89457</v>
      </c>
      <c r="K18" s="116">
        <v>3.127387653409615</v>
      </c>
      <c r="L18" s="115">
        <v>113209</v>
      </c>
      <c r="M18" s="116">
        <f t="shared" si="1"/>
        <v>0.26551303978447738</v>
      </c>
      <c r="N18" s="115">
        <v>119521</v>
      </c>
      <c r="O18" s="116">
        <f t="shared" si="3"/>
        <v>5.5755284473849143E-2</v>
      </c>
      <c r="P18" s="98">
        <f t="shared" si="4"/>
        <v>8.815710409876365E-2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105514</v>
      </c>
      <c r="D19" s="115">
        <v>105735</v>
      </c>
      <c r="E19" s="116">
        <f t="shared" si="0"/>
        <v>2.0945087855639422E-3</v>
      </c>
      <c r="F19" s="115">
        <v>107365</v>
      </c>
      <c r="G19" s="116">
        <f t="shared" si="2"/>
        <v>1.5415898236156522E-2</v>
      </c>
      <c r="H19" s="115">
        <v>16498</v>
      </c>
      <c r="I19" s="116">
        <f t="shared" si="2"/>
        <v>-0.8463372607460532</v>
      </c>
      <c r="J19" s="115">
        <v>88426</v>
      </c>
      <c r="K19" s="116">
        <v>4.3598011880227903</v>
      </c>
      <c r="L19" s="115">
        <v>107366</v>
      </c>
      <c r="M19" s="116">
        <f t="shared" si="1"/>
        <v>0.21419039648972027</v>
      </c>
      <c r="N19" s="115">
        <v>113999</v>
      </c>
      <c r="O19" s="116">
        <f t="shared" si="3"/>
        <v>6.1779334239889794E-2</v>
      </c>
      <c r="P19" s="98">
        <f t="shared" si="4"/>
        <v>6.1789223676244509E-2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113502</v>
      </c>
      <c r="D20" s="115">
        <v>110884</v>
      </c>
      <c r="E20" s="116">
        <f t="shared" si="0"/>
        <v>-2.3065672851579677E-2</v>
      </c>
      <c r="F20" s="115">
        <v>109344</v>
      </c>
      <c r="G20" s="116">
        <f t="shared" si="2"/>
        <v>-1.3888387864795626E-2</v>
      </c>
      <c r="H20" s="115">
        <v>17398</v>
      </c>
      <c r="I20" s="116">
        <f t="shared" si="2"/>
        <v>-0.84088747439274214</v>
      </c>
      <c r="J20" s="115">
        <v>78855</v>
      </c>
      <c r="K20" s="116">
        <v>3.5324175192550866</v>
      </c>
      <c r="L20" s="115">
        <v>108917</v>
      </c>
      <c r="M20" s="116">
        <f t="shared" si="1"/>
        <v>0.38123137404096119</v>
      </c>
      <c r="N20" s="115">
        <v>111619</v>
      </c>
      <c r="O20" s="116">
        <f t="shared" si="3"/>
        <v>2.4807881230661799E-2</v>
      </c>
      <c r="P20" s="98">
        <f t="shared" si="4"/>
        <v>2.0805896985659933E-2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1360793</v>
      </c>
      <c r="D21" s="118">
        <v>1322486</v>
      </c>
      <c r="E21" s="119">
        <f t="shared" si="0"/>
        <v>-2.8150497540772146E-2</v>
      </c>
      <c r="F21" s="118">
        <v>1299411</v>
      </c>
      <c r="G21" s="119">
        <f>F21/D21-1</f>
        <v>-1.7448199829714683E-2</v>
      </c>
      <c r="H21" s="118">
        <v>375345</v>
      </c>
      <c r="I21" s="119">
        <f t="shared" si="2"/>
        <v>-0.71114220212080703</v>
      </c>
      <c r="J21" s="118">
        <v>492258</v>
      </c>
      <c r="K21" s="119">
        <v>0.31148143707788845</v>
      </c>
      <c r="L21" s="118">
        <v>1243535</v>
      </c>
      <c r="M21" s="119">
        <f t="shared" si="1"/>
        <v>1.5261854555944239</v>
      </c>
      <c r="N21" s="118">
        <v>1319978</v>
      </c>
      <c r="O21" s="119">
        <f t="shared" si="3"/>
        <v>6.1472334916186533E-2</v>
      </c>
      <c r="P21" s="119">
        <f t="shared" si="4"/>
        <v>1.5827940505352078E-2</v>
      </c>
      <c r="Q21" s="118">
        <v>796046</v>
      </c>
      <c r="R21" s="119">
        <v>6.0362580421722933E-2</v>
      </c>
      <c r="S21" s="119">
        <v>5.5776527836539191E-2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4ED3E0-A725-440C-97D9-2D1DA770813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278F062E-1ECB-42ED-A4C6-4A521D2DFD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0DD491-D972-4B2A-B516-B2EBBBED07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2024-08-31T06:20:12Z</dcterms:created>
  <dcterms:modified xsi:type="dcterms:W3CDTF">2024-08-31T19:33:41Z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