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mayo/"/>
    </mc:Choice>
  </mc:AlternateContent>
  <bookViews>
    <workbookView xWindow="0" yWindow="0" windowWidth="28800" windowHeight="119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(vinculo)'!$C$1:$M$322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G120" i="1"/>
  <c r="M64" i="1"/>
  <c r="L64" i="1"/>
  <c r="K64" i="1"/>
  <c r="J64" i="1"/>
  <c r="I64" i="1"/>
  <c r="G64" i="1"/>
  <c r="F64" i="1"/>
  <c r="E64" i="1"/>
  <c r="D64" i="1"/>
  <c r="C64" i="1"/>
  <c r="H310" i="1" l="1"/>
  <c r="H280" i="1"/>
  <c r="H302" i="1"/>
  <c r="H305" i="1"/>
  <c r="H309" i="1"/>
  <c r="H282" i="1"/>
  <c r="H308" i="1"/>
  <c r="H300" i="1"/>
  <c r="H311" i="1"/>
  <c r="E184" i="1"/>
  <c r="E117" i="1"/>
  <c r="E242" i="1"/>
  <c r="E295" i="1" s="1"/>
  <c r="C215" i="1"/>
  <c r="G152" i="1"/>
  <c r="I62" i="1"/>
</calcChain>
</file>

<file path=xl/sharedStrings.xml><?xml version="1.0" encoding="utf-8"?>
<sst xmlns="http://schemas.openxmlformats.org/spreadsheetml/2006/main" count="595" uniqueCount="117">
  <si>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</si>
  <si>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</si>
  <si>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</si>
  <si>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</si>
  <si>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</si>
  <si>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</si>
  <si>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</si>
  <si>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</si>
  <si>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</si>
  <si>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</si>
  <si>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</si>
  <si>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</si>
  <si>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</si>
  <si>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</si>
  <si>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</si>
  <si>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</si>
  <si>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</si>
  <si>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</si>
  <si>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</si>
  <si>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</si>
  <si>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</si>
  <si>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</si>
  <si>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</si>
  <si>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</si>
  <si>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</si>
  <si>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</si>
  <si>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</si>
  <si>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</si>
  <si>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</si>
  <si>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</si>
  <si>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</si>
  <si>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</si>
  <si>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</si>
  <si>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</si>
  <si>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</si>
  <si>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</si>
  <si>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</si>
  <si>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</si>
  <si>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</si>
  <si>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</si>
  <si>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</si>
  <si>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</si>
  <si>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</si>
  <si>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</si>
  <si>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</si>
  <si>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</si>
  <si>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</si>
  <si>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</si>
  <si>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</si>
  <si>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</si>
  <si>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</si>
  <si>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</si>
  <si>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</si>
  <si>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</si>
  <si>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</si>
  <si>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</si>
  <si>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</si>
  <si>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</si>
  <si>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</si>
  <si>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</si>
  <si>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</si>
  <si>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</si>
  <si>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</si>
  <si>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</si>
  <si>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</si>
  <si>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</si>
  <si>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</si>
  <si>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</si>
  <si>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</si>
  <si>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</si>
  <si>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</si>
  <si>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</si>
  <si>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</si>
  <si>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</si>
  <si>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</si>
  <si>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</si>
  <si>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</si>
  <si>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</si>
  <si>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</si>
  <si>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</si>
  <si>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</si>
  <si>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</si>
  <si>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</si>
  <si>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</si>
  <si>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</si>
  <si>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</si>
  <si>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</si>
  <si>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</si>
  <si>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</si>
  <si>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</si>
  <si>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</si>
  <si>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</si>
  <si>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</si>
  <si>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mayo 2018</t>
  </si>
  <si>
    <t>acumulado mayo 2018</t>
  </si>
  <si>
    <t>Muestra hotelera= 92,1%;   Muestra extrahotelera= 62,4%;   Muestra total= 79,6%</t>
  </si>
  <si>
    <t>El gasto medio total por turista en los primeros tres meses del año ha ascendido a 1.198€. Se incrementa  un 6,4% respecto al mismo periodo del año anterior.</t>
  </si>
  <si>
    <t>El gasto medio por turista en origen se situó en 813€, un 11,7% más que en los primeros tres meses del año 2017.</t>
  </si>
  <si>
    <t>El gasto total diario por turista se situó en 123€, un 7,9% más que en el primer trimestre del año 2017.</t>
  </si>
  <si>
    <t>El gasto medio en Tenerife, por turista y día  fue de 41,5€, experimentando un incremento del 2,3% respecto al primer trimestre de 2017.</t>
  </si>
  <si>
    <t>I trimestre 2018 
Encuesta sobre el turista que visita Tenerife, Cabildo de Tenerife</t>
  </si>
  <si>
    <t>El número de plazas autorizadas por Policía Turística a fecha de mayo 2018 asciendían a 144.748 plazas, registrando un incremento del 3,8% respecto al cierre del año 2017.</t>
  </si>
  <si>
    <t>Las plazas hoteleras autorizadas ascienden a 85.436 y representan el 59% del total. Con respecto al año 2017, las plazas hoteleras se incrementan un 1,6%.</t>
  </si>
  <si>
    <t>Las plazas extrahoteleras autorizadas, el 34% del total, ascienden a  48.779 (no incluye oferta rural). Disminuye un -0,5% respecto al cierre de 2017.</t>
  </si>
  <si>
    <t>Las plazas de vivienda vacacional autorizadas, el 6% del total, ascienden a  9.052 plazas. Aumentan un +89,5%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</si>
  <si>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</si>
  <si>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924, registrando un incremento del 0,7% respecto a 2017.</t>
  </si>
  <si>
    <t>mayo 2018 Policía Turística Cabildo de Tenerife</t>
  </si>
  <si>
    <t>Las plazas estimadas por el STDE del Cabildo de Tenerife en el I semestre de 2018 ascienden a 164.366. Se incremantan un 3,3% respecto al mismo período del año anterior.</t>
  </si>
  <si>
    <t>La oferta extrahotelera estimada por el STDE del Cabildo de Tenerife en el I semestre de 2018, asciende a 69.830 plazas, incluyendo oferta rural. Supone el 42,5% del total de las plazas turísticas, registrando un incremento del 5,3%.</t>
  </si>
  <si>
    <t>Las plazas estimadas para la zona de La Laguna, Bajamar, La Punta ascienden a 1.571 en el I semestre de 2018, registrando un incremento respecto al mismo periodo del año anterior del 45,2%.</t>
  </si>
  <si>
    <t>Las plazas extrahoteleras se estiman en 747, registrándose un incremento del 48,2% respecto al I semestre del año anterior.</t>
  </si>
  <si>
    <t>Las plazas totales estimadas para la zona Norte se sitúan en las 29.509 plazas,  registrándose un incremento del 5,6% con respecto al incremento del 48,2% respecto al I semestre del año anterior.</t>
  </si>
  <si>
    <t>Las plazas extrahoteleras estimadas se sitúan en las 58.600 en el I semestre del  2018, con un incremento del 3,4%  respecto al I semestre del año anterior.</t>
  </si>
  <si>
    <t>Por el Puerto de Santa Cruz de Tenerife han pasado en los primeros cinco meses del año 2018, 358.490 cruceristas, un 40,5% más en comparación al mismo período del año 2017</t>
  </si>
  <si>
    <t>El número de buques de crucero en el Puerto de Santa Cruz de Tenerife hasta mayo 2018 ascienden a un total de 163 cruceros, cifra que se incrementa un +23,5% respecto al mismo período del año anterior.</t>
  </si>
  <si>
    <t>Acumulado mayo 2018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</si>
</sst>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5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3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7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5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82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F8D1307D-0557-4AA0-9D3D-1F95F657A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C9C0DBAF-F12D-4D3B-B239-90F981F5C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2B736033-92BE-4725-8DEA-7BB4A0A92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722E6E4D-1105-4C82-B805-5BCD30F00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EE57A117-BB90-4972-8759-05F7F800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F21DDB-007A-4F99-9394-94D0B856F74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1720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T\Turismo%20de%20Tenerife%20S.A\INVESTIGACION365%20-%20General\BOLETIN%20ESTAD&#205;STICO%20SPET\INDICADORES%20TURISTICOS%20DE%20TENERIFE\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3"/>
  <sheetViews>
    <sheetView showGridLines="0" tabSelected="1" showRuler="0" zoomScaleNormal="100" workbookViewId="0">
      <selection activeCell="Q11" sqref="Q11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449277</v>
      </c>
      <c r="G9" s="36">
        <v>-1.6141535712408728E-2</v>
      </c>
      <c r="H9" s="37"/>
      <c r="I9" s="38" t="s">
        <v>7</v>
      </c>
      <c r="J9" s="39" t="s">
        <v>8</v>
      </c>
      <c r="K9" s="40">
        <v>2272736</v>
      </c>
      <c r="L9" s="41">
        <v>-7.4231362346613983E-3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308130</v>
      </c>
      <c r="G10" s="47">
        <v>4.7608178171976157E-3</v>
      </c>
      <c r="H10" s="48"/>
      <c r="I10" s="43"/>
      <c r="J10" s="45" t="s">
        <v>10</v>
      </c>
      <c r="K10" s="46">
        <v>1539709</v>
      </c>
      <c r="L10" s="49">
        <v>-1.555336037876387E-2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141147</v>
      </c>
      <c r="G11" s="36">
        <v>-5.8881969355505492E-2</v>
      </c>
      <c r="H11" s="48"/>
      <c r="I11" s="53"/>
      <c r="J11" s="54" t="s">
        <v>11</v>
      </c>
      <c r="K11" s="55">
        <v>733027</v>
      </c>
      <c r="L11" s="56">
        <v>1.0099242384573159E-2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18291</v>
      </c>
      <c r="G12" s="61">
        <v>1.2566430469441947E-2</v>
      </c>
      <c r="H12" s="62"/>
      <c r="I12" s="57" t="s">
        <v>12</v>
      </c>
      <c r="J12" s="59" t="s">
        <v>8</v>
      </c>
      <c r="K12" s="60">
        <v>99921</v>
      </c>
      <c r="L12" s="41">
        <v>-3.2307737005723536E-2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18291</v>
      </c>
      <c r="G13" s="47">
        <v>1.2566430469441947E-2</v>
      </c>
      <c r="H13" s="62"/>
      <c r="I13" s="63"/>
      <c r="J13" s="65" t="s">
        <v>10</v>
      </c>
      <c r="K13" s="66">
        <v>99921</v>
      </c>
      <c r="L13" s="49">
        <v>-3.2307737005723536E-2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4753</v>
      </c>
      <c r="G15" s="61">
        <v>0.40455082742316795</v>
      </c>
      <c r="H15" s="62"/>
      <c r="I15" s="72" t="s">
        <v>13</v>
      </c>
      <c r="J15" s="74" t="s">
        <v>8</v>
      </c>
      <c r="K15" s="75">
        <v>28641</v>
      </c>
      <c r="L15" s="41">
        <v>0.44527425947418875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4061</v>
      </c>
      <c r="G16" s="47">
        <v>0.4974188790560472</v>
      </c>
      <c r="H16" s="62"/>
      <c r="I16" s="76"/>
      <c r="J16" s="78" t="s">
        <v>10</v>
      </c>
      <c r="K16" s="79">
        <v>22877</v>
      </c>
      <c r="L16" s="49">
        <v>0.53939842540878802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692</v>
      </c>
      <c r="G17" s="71">
        <v>2.9761904761904656E-2</v>
      </c>
      <c r="H17" s="62"/>
      <c r="I17" s="80"/>
      <c r="J17" s="82" t="s">
        <v>11</v>
      </c>
      <c r="K17" s="83">
        <v>5764</v>
      </c>
      <c r="L17" s="56">
        <v>0.16303470540758669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92278</v>
      </c>
      <c r="G18" s="61">
        <v>7.1679093210693878E-2</v>
      </c>
      <c r="H18" s="62"/>
      <c r="I18" s="57" t="s">
        <v>14</v>
      </c>
      <c r="J18" s="59" t="s">
        <v>8</v>
      </c>
      <c r="K18" s="60">
        <v>425644</v>
      </c>
      <c r="L18" s="41">
        <v>1.8345550940723765E-2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69005</v>
      </c>
      <c r="G19" s="47">
        <v>0.10198182660214949</v>
      </c>
      <c r="H19" s="62"/>
      <c r="I19" s="63"/>
      <c r="J19" s="65" t="s">
        <v>10</v>
      </c>
      <c r="K19" s="66">
        <v>314304</v>
      </c>
      <c r="L19" s="49">
        <v>4.3682913813323232E-3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23273</v>
      </c>
      <c r="G20" s="71">
        <v>-9.1114233405713563E-3</v>
      </c>
      <c r="H20" s="62"/>
      <c r="I20" s="67"/>
      <c r="J20" s="69" t="s">
        <v>11</v>
      </c>
      <c r="K20" s="70">
        <v>111340</v>
      </c>
      <c r="L20" s="56">
        <v>5.9987242833614118E-2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333955</v>
      </c>
      <c r="G21" s="61">
        <v>-4.3366543108732891E-2</v>
      </c>
      <c r="H21" s="62"/>
      <c r="I21" s="84" t="s">
        <v>15</v>
      </c>
      <c r="J21" s="86" t="s">
        <v>8</v>
      </c>
      <c r="K21" s="87">
        <v>1718530</v>
      </c>
      <c r="L21" s="41">
        <v>-1.7243262500979295E-2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216773</v>
      </c>
      <c r="G22" s="47">
        <v>-2.9121039077370958E-2</v>
      </c>
      <c r="H22" s="62"/>
      <c r="I22" s="88"/>
      <c r="J22" s="90" t="s">
        <v>10</v>
      </c>
      <c r="K22" s="91">
        <v>1102607</v>
      </c>
      <c r="L22" s="49">
        <v>-2.6808063690444639E-2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117182</v>
      </c>
      <c r="G23" s="71">
        <v>-6.8646229901684119E-2</v>
      </c>
      <c r="H23" s="62"/>
      <c r="I23" s="92"/>
      <c r="J23" s="94" t="s">
        <v>11</v>
      </c>
      <c r="K23" s="95">
        <v>615923</v>
      </c>
      <c r="L23" s="56">
        <v>3.5731513408254756E-4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3113588</v>
      </c>
      <c r="G27" s="36">
        <v>-2.2973822337824079E-2</v>
      </c>
      <c r="H27" s="37"/>
      <c r="I27" s="38" t="s">
        <v>7</v>
      </c>
      <c r="J27" s="39" t="s">
        <v>8</v>
      </c>
      <c r="K27" s="40">
        <v>16659180</v>
      </c>
      <c r="L27" s="41">
        <v>-2.0820750123490828E-2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2029986</v>
      </c>
      <c r="G28" s="47">
        <v>-2.1065088529118481E-2</v>
      </c>
      <c r="H28" s="48"/>
      <c r="I28" s="43"/>
      <c r="J28" s="45" t="s">
        <v>10</v>
      </c>
      <c r="K28" s="46">
        <v>10577191</v>
      </c>
      <c r="L28" s="49">
        <v>-3.555981837449218E-2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1083602</v>
      </c>
      <c r="G29" s="36">
        <v>-2.6529624043128752E-2</v>
      </c>
      <c r="H29" s="48"/>
      <c r="I29" s="53"/>
      <c r="J29" s="54" t="s">
        <v>11</v>
      </c>
      <c r="K29" s="55">
        <v>6081989</v>
      </c>
      <c r="L29" s="56">
        <v>5.9142639297544708E-3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37672</v>
      </c>
      <c r="G30" s="61">
        <v>-3.5510381730203044E-2</v>
      </c>
      <c r="H30" s="62"/>
      <c r="I30" s="57" t="s">
        <v>12</v>
      </c>
      <c r="J30" s="59" t="s">
        <v>8</v>
      </c>
      <c r="K30" s="60">
        <v>226947</v>
      </c>
      <c r="L30" s="41">
        <v>-7.7049773682048683E-2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37672</v>
      </c>
      <c r="G31" s="47">
        <v>-3.5510381730203044E-2</v>
      </c>
      <c r="H31" s="62"/>
      <c r="I31" s="63"/>
      <c r="J31" s="65" t="s">
        <v>10</v>
      </c>
      <c r="K31" s="66">
        <v>226947</v>
      </c>
      <c r="L31" s="49">
        <v>-7.7049773682048683E-2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14713</v>
      </c>
      <c r="G33" s="61">
        <v>0.18758576156267659</v>
      </c>
      <c r="H33" s="62"/>
      <c r="I33" s="72" t="s">
        <v>13</v>
      </c>
      <c r="J33" s="74" t="s">
        <v>8</v>
      </c>
      <c r="K33" s="75">
        <v>102525</v>
      </c>
      <c r="L33" s="41">
        <v>0.2584077965435978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10907</v>
      </c>
      <c r="G34" s="47">
        <v>0.27567251461988307</v>
      </c>
      <c r="H34" s="62"/>
      <c r="I34" s="76"/>
      <c r="J34" s="78" t="s">
        <v>10</v>
      </c>
      <c r="K34" s="79">
        <v>63324</v>
      </c>
      <c r="L34" s="49">
        <v>0.27509967379485323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3806</v>
      </c>
      <c r="G35" s="71">
        <v>-8.5959885386819312E-3</v>
      </c>
      <c r="H35" s="62"/>
      <c r="I35" s="80"/>
      <c r="J35" s="82" t="s">
        <v>11</v>
      </c>
      <c r="K35" s="83">
        <v>39201</v>
      </c>
      <c r="L35" s="56">
        <v>0.23234831813895007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593739</v>
      </c>
      <c r="G36" s="61">
        <v>8.5440116416180434E-2</v>
      </c>
      <c r="H36" s="62"/>
      <c r="I36" s="57" t="s">
        <v>14</v>
      </c>
      <c r="J36" s="59" t="s">
        <v>8</v>
      </c>
      <c r="K36" s="60">
        <v>3117295</v>
      </c>
      <c r="L36" s="41">
        <v>4.3679390069478297E-2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426074</v>
      </c>
      <c r="G37" s="47">
        <v>5.5851274731374634E-2</v>
      </c>
      <c r="H37" s="62"/>
      <c r="I37" s="63"/>
      <c r="J37" s="65" t="s">
        <v>10</v>
      </c>
      <c r="K37" s="66">
        <v>2170905</v>
      </c>
      <c r="L37" s="49">
        <v>3.6365502425059759E-3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167665</v>
      </c>
      <c r="G38" s="71">
        <v>0.16866596499543451</v>
      </c>
      <c r="H38" s="62"/>
      <c r="I38" s="67"/>
      <c r="J38" s="69" t="s">
        <v>11</v>
      </c>
      <c r="K38" s="70">
        <v>946390</v>
      </c>
      <c r="L38" s="56">
        <v>0.14882015263543158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2467464</v>
      </c>
      <c r="G39" s="61">
        <v>-4.6703884714200172E-2</v>
      </c>
      <c r="H39" s="62"/>
      <c r="I39" s="84" t="s">
        <v>15</v>
      </c>
      <c r="J39" s="86" t="s">
        <v>8</v>
      </c>
      <c r="K39" s="87">
        <v>13212413</v>
      </c>
      <c r="L39" s="41">
        <v>-3.5535028831944038E-2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1555333</v>
      </c>
      <c r="G40" s="47">
        <v>-4.1410815131742384E-2</v>
      </c>
      <c r="H40" s="62"/>
      <c r="I40" s="88"/>
      <c r="J40" s="90" t="s">
        <v>10</v>
      </c>
      <c r="K40" s="91">
        <v>8116015</v>
      </c>
      <c r="L40" s="49">
        <v>-4.6138442712233774E-2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912131</v>
      </c>
      <c r="G41" s="71">
        <v>-5.559587793673193E-2</v>
      </c>
      <c r="H41" s="62"/>
      <c r="I41" s="92"/>
      <c r="J41" s="94" t="s">
        <v>11</v>
      </c>
      <c r="K41" s="95">
        <v>5096398</v>
      </c>
      <c r="L41" s="56">
        <v>-1.8153683553065902E-2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6.930218996298497</v>
      </c>
      <c r="G45" s="101">
        <v>-4.8462614044699315E-2</v>
      </c>
      <c r="H45" s="37"/>
      <c r="I45" s="38" t="s">
        <v>7</v>
      </c>
      <c r="J45" s="39" t="s">
        <v>8</v>
      </c>
      <c r="K45" s="100">
        <v>7.3300110527575573</v>
      </c>
      <c r="L45" s="102">
        <v>-0.10029282983486709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6.5880829520007786</v>
      </c>
      <c r="G46" s="104">
        <v>-0.17380441878866915</v>
      </c>
      <c r="H46" s="48"/>
      <c r="I46" s="43"/>
      <c r="J46" s="45" t="s">
        <v>10</v>
      </c>
      <c r="K46" s="103">
        <v>6.8696039316520201</v>
      </c>
      <c r="L46" s="105">
        <v>-0.14250385365969009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7.6771167647913172</v>
      </c>
      <c r="G47" s="107">
        <v>0.25514154175860604</v>
      </c>
      <c r="H47" s="48"/>
      <c r="I47" s="53"/>
      <c r="J47" s="54" t="s">
        <v>11</v>
      </c>
      <c r="K47" s="106">
        <v>8.2970872832787883</v>
      </c>
      <c r="L47" s="108">
        <v>-3.4518977176663412E-2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2.0595921491443878</v>
      </c>
      <c r="G48" s="101">
        <v>-0.10266427246765808</v>
      </c>
      <c r="H48" s="62"/>
      <c r="I48" s="57" t="s">
        <v>12</v>
      </c>
      <c r="J48" s="59" t="s">
        <v>8</v>
      </c>
      <c r="K48" s="109">
        <v>2.2712642987960487</v>
      </c>
      <c r="L48" s="102">
        <v>-0.11010451881437966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2.0595921491443878</v>
      </c>
      <c r="G49" s="104">
        <v>-0.10266427246765808</v>
      </c>
      <c r="H49" s="62"/>
      <c r="I49" s="63"/>
      <c r="J49" s="65" t="s">
        <v>10</v>
      </c>
      <c r="K49" s="110">
        <v>2.2712642987960487</v>
      </c>
      <c r="L49" s="105">
        <v>-0.11010451881437966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3.0955186198190616</v>
      </c>
      <c r="G51" s="101">
        <v>-0.56553338963720323</v>
      </c>
      <c r="H51" s="62"/>
      <c r="I51" s="72" t="s">
        <v>13</v>
      </c>
      <c r="J51" s="74" t="s">
        <v>8</v>
      </c>
      <c r="K51" s="112">
        <v>3.5796585314758564</v>
      </c>
      <c r="L51" s="102">
        <v>-0.53155910994312716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2.6857916769268653</v>
      </c>
      <c r="G52" s="104">
        <v>-0.46686319032977197</v>
      </c>
      <c r="H52" s="62"/>
      <c r="I52" s="76"/>
      <c r="J52" s="78" t="s">
        <v>10</v>
      </c>
      <c r="K52" s="113">
        <v>2.7680202823796827</v>
      </c>
      <c r="L52" s="105">
        <v>-0.57374675886922377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5.5</v>
      </c>
      <c r="G53" s="107">
        <v>-0.21279761904761862</v>
      </c>
      <c r="H53" s="62"/>
      <c r="I53" s="80"/>
      <c r="J53" s="82" t="s">
        <v>11</v>
      </c>
      <c r="K53" s="114">
        <v>6.8010062456627338</v>
      </c>
      <c r="L53" s="108">
        <v>0.38252359836652694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6.4342421812349642</v>
      </c>
      <c r="G54" s="101">
        <v>8.1572216308013701E-2</v>
      </c>
      <c r="H54" s="62"/>
      <c r="I54" s="57" t="s">
        <v>14</v>
      </c>
      <c r="J54" s="59" t="s">
        <v>8</v>
      </c>
      <c r="K54" s="109">
        <v>7.3237141836840181</v>
      </c>
      <c r="L54" s="102">
        <v>0.17777278991978296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6.1745380769509453</v>
      </c>
      <c r="G55" s="104">
        <v>-0.2697679643464248</v>
      </c>
      <c r="H55" s="62"/>
      <c r="I55" s="63"/>
      <c r="J55" s="65" t="s">
        <v>10</v>
      </c>
      <c r="K55" s="110">
        <v>6.9070231368356749</v>
      </c>
      <c r="L55" s="105">
        <v>-5.0358398912697666E-3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7.2042710436987063</v>
      </c>
      <c r="G56" s="107">
        <v>1.0959132287372384</v>
      </c>
      <c r="H56" s="62"/>
      <c r="I56" s="67"/>
      <c r="J56" s="69" t="s">
        <v>11</v>
      </c>
      <c r="K56" s="111">
        <v>8.5</v>
      </c>
      <c r="L56" s="108">
        <v>0.65726539666219175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7.3886122381758019</v>
      </c>
      <c r="G57" s="101">
        <v>-2.5866383628067702E-2</v>
      </c>
      <c r="H57" s="62"/>
      <c r="I57" s="84" t="s">
        <v>15</v>
      </c>
      <c r="J57" s="86" t="s">
        <v>8</v>
      </c>
      <c r="K57" s="115">
        <v>7.6882061994844433</v>
      </c>
      <c r="L57" s="102">
        <v>-0.14581231616419021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7.174938760823534</v>
      </c>
      <c r="G58" s="104">
        <v>-9.1987675185871254E-2</v>
      </c>
      <c r="H58" s="62"/>
      <c r="I58" s="88"/>
      <c r="J58" s="90" t="s">
        <v>10</v>
      </c>
      <c r="K58" s="116">
        <v>7.3607504759175297</v>
      </c>
      <c r="L58" s="105">
        <v>-0.14916849882165373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7.7838831902510623</v>
      </c>
      <c r="G59" s="121">
        <v>0.10756244378192825</v>
      </c>
      <c r="H59" s="122"/>
      <c r="I59" s="117"/>
      <c r="J59" s="119" t="s">
        <v>11</v>
      </c>
      <c r="K59" s="120">
        <v>8.2744076775830742</v>
      </c>
      <c r="L59" s="123">
        <v>-0.15599951549540769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mayo 2018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0.61106507781807162</v>
      </c>
      <c r="G68" s="61">
        <v>-5.4454363550111684E-2</v>
      </c>
      <c r="H68" s="37"/>
      <c r="I68" s="38" t="s">
        <v>7</v>
      </c>
      <c r="J68" s="39" t="s">
        <v>8</v>
      </c>
      <c r="K68" s="130">
        <v>0.67121968876920046</v>
      </c>
      <c r="L68" s="41">
        <v>-5.2370664992417493E-2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0.69268235756578134</v>
      </c>
      <c r="G69" s="47">
        <v>-3.9269450617273383E-2</v>
      </c>
      <c r="H69" s="48"/>
      <c r="I69" s="43"/>
      <c r="J69" s="45" t="s">
        <v>10</v>
      </c>
      <c r="K69" s="131">
        <v>0.74096241132009277</v>
      </c>
      <c r="L69" s="49">
        <v>-5.3494635156433934E-2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0.50057143385087288</v>
      </c>
      <c r="G70" s="71">
        <v>-7.5851379594258583E-2</v>
      </c>
      <c r="H70" s="48"/>
      <c r="I70" s="53"/>
      <c r="J70" s="54" t="s">
        <v>11</v>
      </c>
      <c r="K70" s="132">
        <v>0.5768018451622815</v>
      </c>
      <c r="L70" s="56">
        <v>-4.5051290499337204E-2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0.37646400447695566</v>
      </c>
      <c r="G71" s="61">
        <v>-0.13978760501897602</v>
      </c>
      <c r="H71" s="62"/>
      <c r="I71" s="57" t="s">
        <v>12</v>
      </c>
      <c r="J71" s="59" t="s">
        <v>8</v>
      </c>
      <c r="K71" s="133">
        <v>0.46560107338930057</v>
      </c>
      <c r="L71" s="41">
        <v>-0.17683590409870453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0.47900110620875558</v>
      </c>
      <c r="G72" s="47">
        <v>-3.5510381730202933E-2</v>
      </c>
      <c r="H72" s="62"/>
      <c r="I72" s="63"/>
      <c r="J72" s="65" t="s">
        <v>10</v>
      </c>
      <c r="K72" s="134">
        <v>0.59241634406805765</v>
      </c>
      <c r="L72" s="49">
        <v>-7.7049773682048794E-2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0.30210878626722243</v>
      </c>
      <c r="G74" s="61">
        <v>-0.18207015021590323</v>
      </c>
      <c r="H74" s="62"/>
      <c r="I74" s="72" t="s">
        <v>13</v>
      </c>
      <c r="J74" s="74" t="s">
        <v>8</v>
      </c>
      <c r="K74" s="136">
        <v>0.43219192230030223</v>
      </c>
      <c r="L74" s="41">
        <v>-0.13329265699543424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0.42698872533667398</v>
      </c>
      <c r="G75" s="47">
        <v>-0.10517146425935386</v>
      </c>
      <c r="H75" s="62"/>
      <c r="I75" s="76"/>
      <c r="J75" s="78" t="s">
        <v>10</v>
      </c>
      <c r="K75" s="137">
        <v>0.50893718253713105</v>
      </c>
      <c r="L75" s="49">
        <v>-0.10557328707108604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0.16435635013170963</v>
      </c>
      <c r="G76" s="71">
        <v>-0.33110090792971314</v>
      </c>
      <c r="H76" s="62"/>
      <c r="I76" s="80"/>
      <c r="J76" s="82" t="s">
        <v>11</v>
      </c>
      <c r="K76" s="138">
        <v>0.34753583871911486</v>
      </c>
      <c r="L76" s="56">
        <v>-0.16853607450866026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0.64905184749540601</v>
      </c>
      <c r="G77" s="61">
        <v>2.8352344526997086E-2</v>
      </c>
      <c r="H77" s="62"/>
      <c r="I77" s="57" t="s">
        <v>14</v>
      </c>
      <c r="J77" s="59" t="s">
        <v>8</v>
      </c>
      <c r="K77" s="133">
        <v>0.69959462361802738</v>
      </c>
      <c r="L77" s="41">
        <v>-1.1212013007136701E-2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0.69707980831998584</v>
      </c>
      <c r="G78" s="47">
        <v>2.8272869979806936E-2</v>
      </c>
      <c r="H78" s="62"/>
      <c r="I78" s="63"/>
      <c r="J78" s="65" t="s">
        <v>10</v>
      </c>
      <c r="K78" s="134">
        <v>0.72916033395728364</v>
      </c>
      <c r="L78" s="49">
        <v>-2.2578027197007633E-2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0.55234358528357574</v>
      </c>
      <c r="G79" s="71">
        <v>4.49009930080706E-2</v>
      </c>
      <c r="H79" s="62"/>
      <c r="I79" s="67"/>
      <c r="J79" s="69" t="s">
        <v>11</v>
      </c>
      <c r="K79" s="135">
        <v>0.64006162619573215</v>
      </c>
      <c r="L79" s="56">
        <v>2.7156907304248579E-2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0.61200089885455566</v>
      </c>
      <c r="G80" s="61">
        <v>-6.8004216189546107E-2</v>
      </c>
      <c r="H80" s="62"/>
      <c r="I80" s="84" t="s">
        <v>15</v>
      </c>
      <c r="J80" s="86" t="s">
        <v>8</v>
      </c>
      <c r="K80" s="139">
        <v>0.67277233112195789</v>
      </c>
      <c r="L80" s="41">
        <v>-5.7084915853229723E-2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0.70211917851135652</v>
      </c>
      <c r="G81" s="47">
        <v>-5.4785292689379816E-2</v>
      </c>
      <c r="H81" s="62"/>
      <c r="I81" s="88"/>
      <c r="J81" s="90" t="s">
        <v>10</v>
      </c>
      <c r="K81" s="140">
        <v>0.75216831857327759</v>
      </c>
      <c r="L81" s="49">
        <v>-5.9446959220055273E-2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0.50210888472971482</v>
      </c>
      <c r="G82" s="71">
        <v>-8.6361534404629348E-2</v>
      </c>
      <c r="H82" s="62"/>
      <c r="I82" s="92"/>
      <c r="J82" s="94" t="s">
        <v>11</v>
      </c>
      <c r="K82" s="141">
        <v>0.57595529236263365</v>
      </c>
      <c r="L82" s="56">
        <v>-5.0139086592267179E-2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46521</v>
      </c>
      <c r="G86" s="61">
        <v>1.3776180123554749E-3</v>
      </c>
      <c r="H86" s="143"/>
      <c r="I86" s="57" t="s">
        <v>7</v>
      </c>
      <c r="J86" s="59" t="s">
        <v>20</v>
      </c>
      <c r="K86" s="60">
        <v>259235</v>
      </c>
      <c r="L86" s="41">
        <v>1.4979894991954179E-2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188113</v>
      </c>
      <c r="G87" s="47">
        <v>1.4222941097182806E-2</v>
      </c>
      <c r="H87" s="62"/>
      <c r="I87" s="63"/>
      <c r="J87" s="90" t="s">
        <v>21</v>
      </c>
      <c r="K87" s="91">
        <v>911661</v>
      </c>
      <c r="L87" s="49">
        <v>7.9478602801286158E-4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56721</v>
      </c>
      <c r="G88" s="47">
        <v>-2.777826614391965E-3</v>
      </c>
      <c r="H88" s="62"/>
      <c r="I88" s="63"/>
      <c r="J88" s="65" t="s">
        <v>22</v>
      </c>
      <c r="K88" s="66">
        <v>274070</v>
      </c>
      <c r="L88" s="49">
        <v>-5.7521226147449922E-2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12606</v>
      </c>
      <c r="G89" s="47">
        <v>-0.1010482778292805</v>
      </c>
      <c r="H89" s="62"/>
      <c r="I89" s="63"/>
      <c r="J89" s="90" t="s">
        <v>23</v>
      </c>
      <c r="K89" s="91">
        <v>70979</v>
      </c>
      <c r="L89" s="49">
        <v>-0.14243427411560028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4169</v>
      </c>
      <c r="G90" s="71">
        <v>8.6809176225234541E-2</v>
      </c>
      <c r="H90" s="144"/>
      <c r="I90" s="67"/>
      <c r="J90" s="69" t="s">
        <v>24</v>
      </c>
      <c r="K90" s="70">
        <v>23764</v>
      </c>
      <c r="L90" s="56">
        <v>-1.4922898358481151E-2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311436</v>
      </c>
      <c r="G94" s="61">
        <v>-5.2319898809866094E-3</v>
      </c>
      <c r="H94" s="143"/>
      <c r="I94" s="57" t="s">
        <v>7</v>
      </c>
      <c r="J94" s="59" t="s">
        <v>20</v>
      </c>
      <c r="K94" s="60">
        <v>1703516</v>
      </c>
      <c r="L94" s="41">
        <v>-2.8941102567595856E-2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1310394</v>
      </c>
      <c r="G95" s="47">
        <v>-2.7548466956978657E-2</v>
      </c>
      <c r="H95" s="62"/>
      <c r="I95" s="63"/>
      <c r="J95" s="90" t="s">
        <v>21</v>
      </c>
      <c r="K95" s="91">
        <v>6674465</v>
      </c>
      <c r="L95" s="49">
        <v>-3.2660996953543742E-2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350090</v>
      </c>
      <c r="G96" s="47">
        <v>-2.4859685528459852E-2</v>
      </c>
      <c r="H96" s="62"/>
      <c r="I96" s="63"/>
      <c r="J96" s="65" t="s">
        <v>22</v>
      </c>
      <c r="K96" s="66">
        <v>1837615</v>
      </c>
      <c r="L96" s="49">
        <v>-4.6901443588135749E-2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40601</v>
      </c>
      <c r="G97" s="47">
        <v>9.8244475100760065E-2</v>
      </c>
      <c r="H97" s="62"/>
      <c r="I97" s="63"/>
      <c r="J97" s="90" t="s">
        <v>23</v>
      </c>
      <c r="K97" s="91">
        <v>264878</v>
      </c>
      <c r="L97" s="49">
        <v>-6.8714797026952934E-2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17465</v>
      </c>
      <c r="G98" s="71">
        <v>2.1703521703521744E-2</v>
      </c>
      <c r="H98" s="144"/>
      <c r="I98" s="67"/>
      <c r="J98" s="69" t="s">
        <v>24</v>
      </c>
      <c r="K98" s="70">
        <v>96717</v>
      </c>
      <c r="L98" s="56">
        <v>-3.8693966802504698E-2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6.6945250532017795</v>
      </c>
      <c r="G102" s="101">
        <v>-4.4480909301180205E-2</v>
      </c>
      <c r="H102" s="143"/>
      <c r="I102" s="57" t="s">
        <v>7</v>
      </c>
      <c r="J102" s="59" t="s">
        <v>20</v>
      </c>
      <c r="K102" s="146">
        <v>6.5713194591779658</v>
      </c>
      <c r="L102" s="102">
        <v>-0.29722080369452542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6.9659938441256051</v>
      </c>
      <c r="G103" s="104">
        <v>-0.29922249230787656</v>
      </c>
      <c r="H103" s="62"/>
      <c r="I103" s="63"/>
      <c r="J103" s="78" t="s">
        <v>21</v>
      </c>
      <c r="K103" s="147">
        <v>7.321213696757896</v>
      </c>
      <c r="L103" s="105">
        <v>-0.25320692728086858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6.1721408296750759</v>
      </c>
      <c r="G104" s="104">
        <v>-0.13976690428649174</v>
      </c>
      <c r="H104" s="62"/>
      <c r="I104" s="63"/>
      <c r="J104" s="65" t="s">
        <v>22</v>
      </c>
      <c r="K104" s="148">
        <v>6.7049111540847228</v>
      </c>
      <c r="L104" s="105">
        <v>7.470864167916158E-2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3.2207678883071553</v>
      </c>
      <c r="G105" s="104">
        <v>0.5844561147922156</v>
      </c>
      <c r="H105" s="62"/>
      <c r="I105" s="63"/>
      <c r="J105" s="78" t="s">
        <v>23</v>
      </c>
      <c r="K105" s="147">
        <v>3.7317798222009326</v>
      </c>
      <c r="L105" s="105">
        <v>0.29540344485703152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4.1892540177500601</v>
      </c>
      <c r="G106" s="107">
        <v>-0.26695036181198351</v>
      </c>
      <c r="H106" s="144"/>
      <c r="I106" s="67"/>
      <c r="J106" s="69" t="s">
        <v>24</v>
      </c>
      <c r="K106" s="150">
        <v>4.0698956404645683</v>
      </c>
      <c r="L106" s="108">
        <v>-0.10063992577651959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0.64469759228936419</v>
      </c>
      <c r="G110" s="61">
        <v>-4.3917057848138041E-2</v>
      </c>
      <c r="H110" s="143"/>
      <c r="I110" s="57" t="s">
        <v>7</v>
      </c>
      <c r="J110" s="59" t="s">
        <v>20</v>
      </c>
      <c r="K110" s="133">
        <v>0.72396604722500701</v>
      </c>
      <c r="L110" s="41">
        <v>-6.6704157938451192E-2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0.73859925903004298</v>
      </c>
      <c r="G111" s="47">
        <v>-4.71228963058552E-2</v>
      </c>
      <c r="H111" s="62"/>
      <c r="I111" s="63"/>
      <c r="J111" s="78" t="s">
        <v>21</v>
      </c>
      <c r="K111" s="137">
        <v>0.77233937842930256</v>
      </c>
      <c r="L111" s="49">
        <v>-5.2132516436158349E-2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0.64676855887129103</v>
      </c>
      <c r="G112" s="47">
        <v>-2.4859685528459741E-2</v>
      </c>
      <c r="H112" s="62"/>
      <c r="I112" s="63"/>
      <c r="J112" s="65" t="s">
        <v>22</v>
      </c>
      <c r="K112" s="134">
        <v>0.69696098514342841</v>
      </c>
      <c r="L112" s="49">
        <v>-4.6901443588135749E-2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0.41617720922127577</v>
      </c>
      <c r="G113" s="47">
        <v>9.8244475100760065E-2</v>
      </c>
      <c r="H113" s="62"/>
      <c r="I113" s="63"/>
      <c r="J113" s="78" t="s">
        <v>23</v>
      </c>
      <c r="K113" s="137">
        <v>0.55740671763500194</v>
      </c>
      <c r="L113" s="49">
        <v>-6.8714797026952934E-2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0.50573348004864771</v>
      </c>
      <c r="G114" s="71">
        <v>2.1703521703521744E-2</v>
      </c>
      <c r="H114" s="144"/>
      <c r="I114" s="67"/>
      <c r="J114" s="69" t="s">
        <v>24</v>
      </c>
      <c r="K114" s="135">
        <v>0.57496403390918716</v>
      </c>
      <c r="L114" s="56">
        <v>-3.8693966802504698E-2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mayo 2018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115569</v>
      </c>
      <c r="E124" s="183">
        <v>9.9360318791945623E-3</v>
      </c>
      <c r="F124" s="182">
        <v>14640</v>
      </c>
      <c r="G124" s="183">
        <v>2.7656886143478943E-2</v>
      </c>
      <c r="H124" s="182">
        <v>2739</v>
      </c>
      <c r="I124" s="183">
        <v>0.58506944444444442</v>
      </c>
      <c r="J124" s="182">
        <v>53556</v>
      </c>
      <c r="K124" s="183">
        <v>7.1677272181534413E-2</v>
      </c>
      <c r="L124" s="182">
        <v>44634</v>
      </c>
      <c r="M124" s="183">
        <v>-7.9407639633693572E-2</v>
      </c>
    </row>
    <row r="125" spans="3:19" ht="27" customHeight="1" thickBot="1" x14ac:dyDescent="0.25">
      <c r="C125" s="184" t="s">
        <v>37</v>
      </c>
      <c r="D125" s="185">
        <v>31483.525724264869</v>
      </c>
      <c r="E125" s="186">
        <v>1.4877008107134326E-2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16584.359230192465</v>
      </c>
      <c r="E126" s="189">
        <v>0.29720440293772699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67501.115045542669</v>
      </c>
      <c r="E127" s="189">
        <v>-4.4236013453198719E-2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15425</v>
      </c>
      <c r="E128" s="189">
        <v>0.16555841015565975</v>
      </c>
      <c r="F128" s="191">
        <v>73</v>
      </c>
      <c r="G128" s="189">
        <v>-3.9473684210526327E-2</v>
      </c>
      <c r="H128" s="191">
        <v>83</v>
      </c>
      <c r="I128" s="189">
        <v>0.53703703703703698</v>
      </c>
      <c r="J128" s="191">
        <v>984</v>
      </c>
      <c r="K128" s="189">
        <v>0.17142857142857149</v>
      </c>
      <c r="L128" s="191">
        <v>14285</v>
      </c>
      <c r="M128" s="189">
        <v>0.16479125896934121</v>
      </c>
    </row>
    <row r="129" spans="3:13" ht="24" customHeight="1" thickBot="1" x14ac:dyDescent="0.25">
      <c r="C129" s="192" t="s">
        <v>42</v>
      </c>
      <c r="D129" s="188">
        <v>10527</v>
      </c>
      <c r="E129" s="189">
        <v>-8.0450733752620573E-2</v>
      </c>
      <c r="F129" s="188">
        <v>99</v>
      </c>
      <c r="G129" s="189">
        <v>5.3191489361702038E-2</v>
      </c>
      <c r="H129" s="188">
        <v>28</v>
      </c>
      <c r="I129" s="189">
        <v>-0.62666666666666671</v>
      </c>
      <c r="J129" s="188">
        <v>637</v>
      </c>
      <c r="K129" s="189">
        <v>-0.19162436548223349</v>
      </c>
      <c r="L129" s="188">
        <v>9763</v>
      </c>
      <c r="M129" s="189">
        <v>-6.9392812887236643E-2</v>
      </c>
    </row>
    <row r="130" spans="3:13" ht="24" customHeight="1" thickBot="1" x14ac:dyDescent="0.25">
      <c r="C130" s="190" t="s">
        <v>43</v>
      </c>
      <c r="D130" s="191">
        <v>47798</v>
      </c>
      <c r="E130" s="189">
        <v>7.5514153278430252E-2</v>
      </c>
      <c r="F130" s="191">
        <v>436</v>
      </c>
      <c r="G130" s="189">
        <v>0.17204301075268824</v>
      </c>
      <c r="H130" s="191">
        <v>518</v>
      </c>
      <c r="I130" s="189">
        <v>-5.8181818181818223E-2</v>
      </c>
      <c r="J130" s="191">
        <v>16519</v>
      </c>
      <c r="K130" s="189">
        <v>4.7893935549353062E-2</v>
      </c>
      <c r="L130" s="191">
        <v>30325</v>
      </c>
      <c r="M130" s="189">
        <v>9.2556564346447656E-2</v>
      </c>
    </row>
    <row r="131" spans="3:13" ht="24" customHeight="1" thickBot="1" x14ac:dyDescent="0.25">
      <c r="C131" s="192" t="s">
        <v>44</v>
      </c>
      <c r="D131" s="188">
        <v>15944</v>
      </c>
      <c r="E131" s="189">
        <v>9.7542507055827121E-2</v>
      </c>
      <c r="F131" s="188">
        <v>474</v>
      </c>
      <c r="G131" s="189">
        <v>-9.3690248565965528E-2</v>
      </c>
      <c r="H131" s="188">
        <v>526</v>
      </c>
      <c r="I131" s="189">
        <v>0.59393939393939399</v>
      </c>
      <c r="J131" s="188">
        <v>3637</v>
      </c>
      <c r="K131" s="189">
        <v>0.32834185536888238</v>
      </c>
      <c r="L131" s="188">
        <v>11307</v>
      </c>
      <c r="M131" s="189">
        <v>3.3924652523774634E-2</v>
      </c>
    </row>
    <row r="132" spans="3:13" ht="24" customHeight="1" thickBot="1" x14ac:dyDescent="0.25">
      <c r="C132" s="190" t="s">
        <v>45</v>
      </c>
      <c r="D132" s="191">
        <v>169092</v>
      </c>
      <c r="E132" s="189">
        <v>-8.4469904111146632E-2</v>
      </c>
      <c r="F132" s="191">
        <v>609</v>
      </c>
      <c r="G132" s="189">
        <v>0.1871345029239766</v>
      </c>
      <c r="H132" s="191">
        <v>115</v>
      </c>
      <c r="I132" s="189">
        <v>-0.13533834586466165</v>
      </c>
      <c r="J132" s="191">
        <v>4621</v>
      </c>
      <c r="K132" s="189">
        <v>-0.23858955346844624</v>
      </c>
      <c r="L132" s="191">
        <v>163747</v>
      </c>
      <c r="M132" s="189">
        <v>-7.9959320814932178E-2</v>
      </c>
    </row>
    <row r="133" spans="3:13" ht="24" customHeight="1" thickBot="1" x14ac:dyDescent="0.25">
      <c r="C133" s="192" t="s">
        <v>46</v>
      </c>
      <c r="D133" s="188">
        <v>10614</v>
      </c>
      <c r="E133" s="189">
        <v>0.18077650461675376</v>
      </c>
      <c r="F133" s="188">
        <v>37</v>
      </c>
      <c r="G133" s="189">
        <v>-0.17777777777777781</v>
      </c>
      <c r="H133" s="188">
        <v>4</v>
      </c>
      <c r="I133" s="189">
        <v>-0.4285714285714286</v>
      </c>
      <c r="J133" s="188">
        <v>635</v>
      </c>
      <c r="K133" s="189">
        <v>0.47674418604651159</v>
      </c>
      <c r="L133" s="188">
        <v>9938</v>
      </c>
      <c r="M133" s="189">
        <v>0.16821441166098516</v>
      </c>
    </row>
    <row r="134" spans="3:13" ht="24" customHeight="1" thickBot="1" x14ac:dyDescent="0.25">
      <c r="C134" s="190" t="s">
        <v>47</v>
      </c>
      <c r="D134" s="191">
        <v>10039</v>
      </c>
      <c r="E134" s="189">
        <v>-0.17012482433661236</v>
      </c>
      <c r="F134" s="191">
        <v>447</v>
      </c>
      <c r="G134" s="189">
        <v>-8.0246913580246937E-2</v>
      </c>
      <c r="H134" s="191">
        <v>191</v>
      </c>
      <c r="I134" s="189">
        <v>1.513157894736842</v>
      </c>
      <c r="J134" s="191">
        <v>1207</v>
      </c>
      <c r="K134" s="189">
        <v>-4.8857368006304136E-2</v>
      </c>
      <c r="L134" s="191">
        <v>8194</v>
      </c>
      <c r="M134" s="189">
        <v>-0.20183128774595749</v>
      </c>
    </row>
    <row r="135" spans="3:13" ht="24" customHeight="1" thickBot="1" x14ac:dyDescent="0.25">
      <c r="C135" s="192" t="s">
        <v>48</v>
      </c>
      <c r="D135" s="188">
        <v>6504</v>
      </c>
      <c r="E135" s="189">
        <v>0.27729772191673208</v>
      </c>
      <c r="F135" s="188">
        <v>141</v>
      </c>
      <c r="G135" s="189">
        <v>0.13709677419354849</v>
      </c>
      <c r="H135" s="188">
        <v>43</v>
      </c>
      <c r="I135" s="189">
        <v>2.0714285714285716</v>
      </c>
      <c r="J135" s="188">
        <v>577</v>
      </c>
      <c r="K135" s="189">
        <v>0.29662921348314608</v>
      </c>
      <c r="L135" s="188">
        <v>5743</v>
      </c>
      <c r="M135" s="189">
        <v>0.27367487247726774</v>
      </c>
    </row>
    <row r="136" spans="3:13" ht="24" customHeight="1" thickBot="1" x14ac:dyDescent="0.25">
      <c r="C136" s="193" t="s">
        <v>49</v>
      </c>
      <c r="D136" s="191">
        <v>1558</v>
      </c>
      <c r="E136" s="189">
        <v>0.42153284671532854</v>
      </c>
      <c r="F136" s="191">
        <v>46</v>
      </c>
      <c r="G136" s="189">
        <v>0.12195121951219523</v>
      </c>
      <c r="H136" s="191">
        <v>23</v>
      </c>
      <c r="I136" s="189">
        <v>3.5999999999999996</v>
      </c>
      <c r="J136" s="191">
        <v>117</v>
      </c>
      <c r="K136" s="189">
        <v>-0.20408163265306123</v>
      </c>
      <c r="L136" s="191">
        <v>1372</v>
      </c>
      <c r="M136" s="189">
        <v>0.51937984496124034</v>
      </c>
    </row>
    <row r="137" spans="3:13" ht="24" customHeight="1" thickBot="1" x14ac:dyDescent="0.25">
      <c r="C137" s="187" t="s">
        <v>50</v>
      </c>
      <c r="D137" s="188">
        <v>1152</v>
      </c>
      <c r="E137" s="189">
        <v>0.4014598540145986</v>
      </c>
      <c r="F137" s="188">
        <v>38</v>
      </c>
      <c r="G137" s="189">
        <v>0.52</v>
      </c>
      <c r="H137" s="188">
        <v>6</v>
      </c>
      <c r="I137" s="189">
        <v>5</v>
      </c>
      <c r="J137" s="188">
        <v>124</v>
      </c>
      <c r="K137" s="189">
        <v>0.1588785046728971</v>
      </c>
      <c r="L137" s="188">
        <v>984</v>
      </c>
      <c r="M137" s="189">
        <v>0.42815674891146593</v>
      </c>
    </row>
    <row r="138" spans="3:13" ht="24" customHeight="1" thickBot="1" x14ac:dyDescent="0.25">
      <c r="C138" s="193" t="s">
        <v>51</v>
      </c>
      <c r="D138" s="191">
        <v>2337</v>
      </c>
      <c r="E138" s="189">
        <v>0.12680810028929601</v>
      </c>
      <c r="F138" s="191">
        <v>23</v>
      </c>
      <c r="G138" s="189">
        <v>-0.11538461538461542</v>
      </c>
      <c r="H138" s="191">
        <v>5</v>
      </c>
      <c r="I138" s="189">
        <v>-0.375</v>
      </c>
      <c r="J138" s="191">
        <v>184</v>
      </c>
      <c r="K138" s="189">
        <v>0.5862068965517242</v>
      </c>
      <c r="L138" s="191">
        <v>2125</v>
      </c>
      <c r="M138" s="189">
        <v>0.10446985446985457</v>
      </c>
    </row>
    <row r="139" spans="3:13" ht="24" customHeight="1" thickBot="1" x14ac:dyDescent="0.25">
      <c r="C139" s="187" t="s">
        <v>52</v>
      </c>
      <c r="D139" s="188">
        <v>1457</v>
      </c>
      <c r="E139" s="189">
        <v>0.32454545454545447</v>
      </c>
      <c r="F139" s="188">
        <v>34</v>
      </c>
      <c r="G139" s="189">
        <v>6.25E-2</v>
      </c>
      <c r="H139" s="188">
        <v>9</v>
      </c>
      <c r="I139" s="189" t="s">
        <v>38</v>
      </c>
      <c r="J139" s="188">
        <v>152</v>
      </c>
      <c r="K139" s="189">
        <v>1.0266666666666668</v>
      </c>
      <c r="L139" s="188">
        <v>1262</v>
      </c>
      <c r="M139" s="189">
        <v>0.27089627391742188</v>
      </c>
    </row>
    <row r="140" spans="3:13" ht="24" customHeight="1" thickBot="1" x14ac:dyDescent="0.25">
      <c r="C140" s="190" t="s">
        <v>53</v>
      </c>
      <c r="D140" s="191">
        <v>3789</v>
      </c>
      <c r="E140" s="189">
        <v>-0.12026932899930343</v>
      </c>
      <c r="F140" s="191">
        <v>73</v>
      </c>
      <c r="G140" s="189">
        <v>-8.7500000000000022E-2</v>
      </c>
      <c r="H140" s="191">
        <v>70</v>
      </c>
      <c r="I140" s="189">
        <v>0.12903225806451624</v>
      </c>
      <c r="J140" s="191">
        <v>652</v>
      </c>
      <c r="K140" s="189">
        <v>-0.21351025331724971</v>
      </c>
      <c r="L140" s="191">
        <v>2994</v>
      </c>
      <c r="M140" s="189">
        <v>-0.10251798561151082</v>
      </c>
    </row>
    <row r="141" spans="3:13" ht="24" customHeight="1" thickBot="1" x14ac:dyDescent="0.25">
      <c r="C141" s="192" t="s">
        <v>54</v>
      </c>
      <c r="D141" s="188">
        <v>3853</v>
      </c>
      <c r="E141" s="189">
        <v>0.67594606350587205</v>
      </c>
      <c r="F141" s="188">
        <v>23</v>
      </c>
      <c r="G141" s="189">
        <v>-0.2068965517241379</v>
      </c>
      <c r="H141" s="188">
        <v>25</v>
      </c>
      <c r="I141" s="189">
        <v>-0.609375</v>
      </c>
      <c r="J141" s="188">
        <v>2526</v>
      </c>
      <c r="K141" s="189">
        <v>3.7303370786516856</v>
      </c>
      <c r="L141" s="188">
        <v>1279</v>
      </c>
      <c r="M141" s="189">
        <v>-0.23504784688995217</v>
      </c>
    </row>
    <row r="142" spans="3:13" ht="24" customHeight="1" thickBot="1" x14ac:dyDescent="0.25">
      <c r="C142" s="190" t="s">
        <v>55</v>
      </c>
      <c r="D142" s="191">
        <v>6386</v>
      </c>
      <c r="E142" s="189">
        <v>-0.20155038759689925</v>
      </c>
      <c r="F142" s="191">
        <v>116</v>
      </c>
      <c r="G142" s="189">
        <v>5.4545454545454453E-2</v>
      </c>
      <c r="H142" s="191">
        <v>35</v>
      </c>
      <c r="I142" s="189">
        <v>2.8888888888888888</v>
      </c>
      <c r="J142" s="191">
        <v>735</v>
      </c>
      <c r="K142" s="189">
        <v>-6.6073697585768754E-2</v>
      </c>
      <c r="L142" s="191">
        <v>5500</v>
      </c>
      <c r="M142" s="189">
        <v>-0.22447828539199099</v>
      </c>
    </row>
    <row r="143" spans="3:13" ht="24" customHeight="1" thickBot="1" x14ac:dyDescent="0.25">
      <c r="C143" s="192" t="s">
        <v>56</v>
      </c>
      <c r="D143" s="188">
        <v>14055</v>
      </c>
      <c r="E143" s="189">
        <v>0.12575090108129761</v>
      </c>
      <c r="F143" s="188">
        <v>112</v>
      </c>
      <c r="G143" s="189">
        <v>-0.21126760563380287</v>
      </c>
      <c r="H143" s="188">
        <v>17</v>
      </c>
      <c r="I143" s="189">
        <v>0</v>
      </c>
      <c r="J143" s="188">
        <v>1619</v>
      </c>
      <c r="K143" s="189">
        <v>0.12979762735519884</v>
      </c>
      <c r="L143" s="188">
        <v>12307</v>
      </c>
      <c r="M143" s="189">
        <v>0.12980813366382082</v>
      </c>
    </row>
    <row r="144" spans="3:13" ht="24" customHeight="1" thickBot="1" x14ac:dyDescent="0.25">
      <c r="C144" s="190" t="s">
        <v>57</v>
      </c>
      <c r="D144" s="191">
        <v>10743</v>
      </c>
      <c r="E144" s="189">
        <v>-0.13592857717365081</v>
      </c>
      <c r="F144" s="191">
        <v>249</v>
      </c>
      <c r="G144" s="189">
        <v>-0.35989717223650386</v>
      </c>
      <c r="H144" s="191">
        <v>127</v>
      </c>
      <c r="I144" s="189">
        <v>1.152542372881356</v>
      </c>
      <c r="J144" s="191">
        <v>2420</v>
      </c>
      <c r="K144" s="189">
        <v>-9.2613423322084776E-2</v>
      </c>
      <c r="L144" s="191">
        <v>7947</v>
      </c>
      <c r="M144" s="189">
        <v>-0.14713457823567289</v>
      </c>
    </row>
    <row r="145" spans="3:13" ht="24" customHeight="1" thickBot="1" x14ac:dyDescent="0.25">
      <c r="C145" s="192" t="s">
        <v>58</v>
      </c>
      <c r="D145" s="188">
        <v>1539</v>
      </c>
      <c r="E145" s="189">
        <v>-0.17435622317596566</v>
      </c>
      <c r="F145" s="188">
        <v>133</v>
      </c>
      <c r="G145" s="189">
        <v>-0.22674418604651159</v>
      </c>
      <c r="H145" s="188">
        <v>57</v>
      </c>
      <c r="I145" s="189">
        <v>0.2127659574468086</v>
      </c>
      <c r="J145" s="188">
        <v>224</v>
      </c>
      <c r="K145" s="189">
        <v>-0.28205128205128205</v>
      </c>
      <c r="L145" s="188">
        <v>1125</v>
      </c>
      <c r="M145" s="189">
        <v>-0.15603900975243812</v>
      </c>
    </row>
    <row r="146" spans="3:13" ht="24" customHeight="1" thickBot="1" x14ac:dyDescent="0.25">
      <c r="C146" s="190" t="s">
        <v>59</v>
      </c>
      <c r="D146" s="191">
        <v>1704</v>
      </c>
      <c r="E146" s="189">
        <v>-7.0883315158124294E-2</v>
      </c>
      <c r="F146" s="191">
        <v>367</v>
      </c>
      <c r="G146" s="189">
        <v>0.12923076923076926</v>
      </c>
      <c r="H146" s="191">
        <v>58</v>
      </c>
      <c r="I146" s="189">
        <v>1.0714285714285716</v>
      </c>
      <c r="J146" s="191">
        <v>423</v>
      </c>
      <c r="K146" s="189">
        <v>-8.0434782608695632E-2</v>
      </c>
      <c r="L146" s="191">
        <v>856</v>
      </c>
      <c r="M146" s="189">
        <v>-0.16160626836434866</v>
      </c>
    </row>
    <row r="147" spans="3:13" ht="24" customHeight="1" thickBot="1" x14ac:dyDescent="0.25">
      <c r="C147" s="192" t="s">
        <v>60</v>
      </c>
      <c r="D147" s="194">
        <v>5696</v>
      </c>
      <c r="E147" s="195">
        <v>0.27313366115333038</v>
      </c>
      <c r="F147" s="194">
        <v>262</v>
      </c>
      <c r="G147" s="195">
        <v>-0.2248520710059172</v>
      </c>
      <c r="H147" s="194">
        <v>117</v>
      </c>
      <c r="I147" s="195">
        <v>-0.10687022900763354</v>
      </c>
      <c r="J147" s="194">
        <v>1306</v>
      </c>
      <c r="K147" s="195">
        <v>0.70273794002607559</v>
      </c>
      <c r="L147" s="194">
        <v>4011</v>
      </c>
      <c r="M147" s="195">
        <v>0.23872760963557749</v>
      </c>
    </row>
    <row r="148" spans="3:13" ht="30.75" customHeight="1" thickTop="1" thickBot="1" x14ac:dyDescent="0.25">
      <c r="C148" s="196" t="s">
        <v>61</v>
      </c>
      <c r="D148" s="197">
        <v>333708</v>
      </c>
      <c r="E148" s="198">
        <v>-2.4861490988147827E-2</v>
      </c>
      <c r="F148" s="197">
        <v>3651</v>
      </c>
      <c r="G148" s="198">
        <v>-4.3740178103719218E-2</v>
      </c>
      <c r="H148" s="197">
        <v>2014</v>
      </c>
      <c r="I148" s="198">
        <v>0.21618357487922713</v>
      </c>
      <c r="J148" s="197">
        <v>38722</v>
      </c>
      <c r="K148" s="198">
        <v>7.1681611867596695E-2</v>
      </c>
      <c r="L148" s="197">
        <v>289321</v>
      </c>
      <c r="M148" s="198">
        <v>-3.7553640930108823E-2</v>
      </c>
    </row>
    <row r="149" spans="3:13" ht="24" customHeight="1" thickBot="1" x14ac:dyDescent="0.25">
      <c r="C149" s="199" t="s">
        <v>8</v>
      </c>
      <c r="D149" s="200">
        <v>449277</v>
      </c>
      <c r="E149" s="201">
        <v>-1.6141535712408728E-2</v>
      </c>
      <c r="F149" s="200">
        <v>18291</v>
      </c>
      <c r="G149" s="201">
        <v>1.2566430469441947E-2</v>
      </c>
      <c r="H149" s="200">
        <v>4753</v>
      </c>
      <c r="I149" s="201">
        <v>0.40455082742316795</v>
      </c>
      <c r="J149" s="200">
        <v>92278</v>
      </c>
      <c r="K149" s="201">
        <v>7.1679093210693878E-2</v>
      </c>
      <c r="L149" s="200">
        <v>333955</v>
      </c>
      <c r="M149" s="201">
        <v>-4.3366543108732891E-2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mayo 2018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435005</v>
      </c>
      <c r="E156" s="183">
        <v>3.2437140727871627E-2</v>
      </c>
      <c r="F156" s="182">
        <v>67763</v>
      </c>
      <c r="G156" s="183">
        <v>-2.7204341209911331E-2</v>
      </c>
      <c r="H156" s="182">
        <v>13843</v>
      </c>
      <c r="I156" s="183">
        <v>0.65963313751348762</v>
      </c>
      <c r="J156" s="182">
        <v>179908</v>
      </c>
      <c r="K156" s="183">
        <v>5.8188983325000665E-2</v>
      </c>
      <c r="L156" s="182">
        <v>173491</v>
      </c>
      <c r="M156" s="183">
        <v>9.6351341995348783E-4</v>
      </c>
    </row>
    <row r="157" spans="3:13" ht="24" customHeight="1" thickBot="1" x14ac:dyDescent="0.25">
      <c r="C157" s="184" t="s">
        <v>37</v>
      </c>
      <c r="D157" s="185">
        <v>103871.19979677389</v>
      </c>
      <c r="E157" s="186">
        <v>-3.3463202827605287E-2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58979.732890300365</v>
      </c>
      <c r="E158" s="189">
        <v>0.19457790813680864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272154.06731286377</v>
      </c>
      <c r="E159" s="189">
        <v>2.894669379519299E-2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70946</v>
      </c>
      <c r="E160" s="189">
        <v>3.9349545854087342E-2</v>
      </c>
      <c r="F160" s="191">
        <v>661</v>
      </c>
      <c r="G160" s="189">
        <v>-0.19684082624544352</v>
      </c>
      <c r="H160" s="191">
        <v>607</v>
      </c>
      <c r="I160" s="189">
        <v>0.18786692759295498</v>
      </c>
      <c r="J160" s="191">
        <v>5506</v>
      </c>
      <c r="K160" s="189">
        <v>9.311097875719665E-2</v>
      </c>
      <c r="L160" s="191">
        <v>64172</v>
      </c>
      <c r="M160" s="189">
        <v>3.688862318020969E-2</v>
      </c>
    </row>
    <row r="161" spans="3:13" ht="24" customHeight="1" thickBot="1" x14ac:dyDescent="0.25">
      <c r="C161" s="192" t="s">
        <v>42</v>
      </c>
      <c r="D161" s="188">
        <v>67448</v>
      </c>
      <c r="E161" s="189">
        <v>2.3925188243866913E-2</v>
      </c>
      <c r="F161" s="188">
        <v>748</v>
      </c>
      <c r="G161" s="189">
        <v>5.3763440860215006E-3</v>
      </c>
      <c r="H161" s="188">
        <v>363</v>
      </c>
      <c r="I161" s="189">
        <v>0.14873417721518978</v>
      </c>
      <c r="J161" s="188">
        <v>3431</v>
      </c>
      <c r="K161" s="189">
        <v>-0.14160620465349016</v>
      </c>
      <c r="L161" s="188">
        <v>62906</v>
      </c>
      <c r="M161" s="189">
        <v>3.4382964729096521E-2</v>
      </c>
    </row>
    <row r="162" spans="3:13" ht="24" customHeight="1" thickBot="1" x14ac:dyDescent="0.25">
      <c r="C162" s="190" t="s">
        <v>43</v>
      </c>
      <c r="D162" s="191">
        <v>260805</v>
      </c>
      <c r="E162" s="189">
        <v>9.0573542156742182E-3</v>
      </c>
      <c r="F162" s="191">
        <v>4967</v>
      </c>
      <c r="G162" s="189">
        <v>0.26741515692778761</v>
      </c>
      <c r="H162" s="191">
        <v>5090</v>
      </c>
      <c r="I162" s="189">
        <v>9.7455799913755969E-2</v>
      </c>
      <c r="J162" s="191">
        <v>100176</v>
      </c>
      <c r="K162" s="189">
        <v>2.2391867894103079E-2</v>
      </c>
      <c r="L162" s="191">
        <v>150572</v>
      </c>
      <c r="M162" s="189">
        <v>-8.9057100543030732E-3</v>
      </c>
    </row>
    <row r="163" spans="3:13" ht="24" customHeight="1" thickBot="1" x14ac:dyDescent="0.25">
      <c r="C163" s="192" t="s">
        <v>44</v>
      </c>
      <c r="D163" s="188">
        <v>85776</v>
      </c>
      <c r="E163" s="189">
        <v>2.4655963302752326E-2</v>
      </c>
      <c r="F163" s="188">
        <v>2688</v>
      </c>
      <c r="G163" s="189">
        <v>-8.2593856655290065E-2</v>
      </c>
      <c r="H163" s="188">
        <v>2565</v>
      </c>
      <c r="I163" s="189">
        <v>0.43858665171060007</v>
      </c>
      <c r="J163" s="188">
        <v>17054</v>
      </c>
      <c r="K163" s="189">
        <v>0.12612255678816697</v>
      </c>
      <c r="L163" s="188">
        <v>63469</v>
      </c>
      <c r="M163" s="189">
        <v>-6.0449455798292639E-3</v>
      </c>
    </row>
    <row r="164" spans="3:13" ht="24" customHeight="1" thickBot="1" x14ac:dyDescent="0.25">
      <c r="C164" s="190" t="s">
        <v>45</v>
      </c>
      <c r="D164" s="191">
        <v>784285</v>
      </c>
      <c r="E164" s="189">
        <v>-4.9451754784646917E-2</v>
      </c>
      <c r="F164" s="191">
        <v>4620</v>
      </c>
      <c r="G164" s="189">
        <v>-0.11409395973154357</v>
      </c>
      <c r="H164" s="191">
        <v>1451</v>
      </c>
      <c r="I164" s="189">
        <v>0.19719471947194722</v>
      </c>
      <c r="J164" s="191">
        <v>36373</v>
      </c>
      <c r="K164" s="189">
        <v>-0.1725134225134225</v>
      </c>
      <c r="L164" s="191">
        <v>741841</v>
      </c>
      <c r="M164" s="189">
        <v>-4.2420072698733935E-2</v>
      </c>
    </row>
    <row r="165" spans="3:13" ht="24" customHeight="1" thickBot="1" x14ac:dyDescent="0.25">
      <c r="C165" s="192" t="s">
        <v>46</v>
      </c>
      <c r="D165" s="188">
        <v>44874</v>
      </c>
      <c r="E165" s="189">
        <v>0.18257523849681134</v>
      </c>
      <c r="F165" s="188">
        <v>427</v>
      </c>
      <c r="G165" s="189">
        <v>-0.21507352941176472</v>
      </c>
      <c r="H165" s="188">
        <v>141</v>
      </c>
      <c r="I165" s="189">
        <v>0.42424242424242431</v>
      </c>
      <c r="J165" s="188">
        <v>3038</v>
      </c>
      <c r="K165" s="189">
        <v>0.40583063396575669</v>
      </c>
      <c r="L165" s="188">
        <v>41268</v>
      </c>
      <c r="M165" s="189">
        <v>0.17432132491036367</v>
      </c>
    </row>
    <row r="166" spans="3:13" ht="24" customHeight="1" thickBot="1" x14ac:dyDescent="0.25">
      <c r="C166" s="190" t="s">
        <v>47</v>
      </c>
      <c r="D166" s="191">
        <v>60736</v>
      </c>
      <c r="E166" s="189">
        <v>-6.3842905145041429E-2</v>
      </c>
      <c r="F166" s="191">
        <v>2784</v>
      </c>
      <c r="G166" s="189">
        <v>-0.18021201413427557</v>
      </c>
      <c r="H166" s="191">
        <v>863</v>
      </c>
      <c r="I166" s="189">
        <v>0.51138353765323985</v>
      </c>
      <c r="J166" s="191">
        <v>6374</v>
      </c>
      <c r="K166" s="189">
        <v>-4.6845721424110254E-3</v>
      </c>
      <c r="L166" s="191">
        <v>50715</v>
      </c>
      <c r="M166" s="189">
        <v>-6.9569046177555216E-2</v>
      </c>
    </row>
    <row r="167" spans="3:13" ht="24" customHeight="1" thickBot="1" x14ac:dyDescent="0.25">
      <c r="C167" s="192" t="s">
        <v>48</v>
      </c>
      <c r="D167" s="188">
        <v>223789</v>
      </c>
      <c r="E167" s="189">
        <v>-3.7272050694118763E-2</v>
      </c>
      <c r="F167" s="188">
        <v>4353</v>
      </c>
      <c r="G167" s="189">
        <v>-0.11864749949382469</v>
      </c>
      <c r="H167" s="188">
        <v>550</v>
      </c>
      <c r="I167" s="189">
        <v>0.80921052631578938</v>
      </c>
      <c r="J167" s="188">
        <v>32147</v>
      </c>
      <c r="K167" s="189">
        <v>-5.4527808005646938E-2</v>
      </c>
      <c r="L167" s="188">
        <v>186739</v>
      </c>
      <c r="M167" s="189">
        <v>-3.348705288055942E-2</v>
      </c>
    </row>
    <row r="168" spans="3:13" ht="24" customHeight="1" thickBot="1" x14ac:dyDescent="0.25">
      <c r="C168" s="193" t="s">
        <v>49</v>
      </c>
      <c r="D168" s="191">
        <v>79829</v>
      </c>
      <c r="E168" s="189">
        <v>-5.8675785625847521E-2</v>
      </c>
      <c r="F168" s="191">
        <v>1617</v>
      </c>
      <c r="G168" s="189">
        <v>-0.11832061068702293</v>
      </c>
      <c r="H168" s="191">
        <v>255</v>
      </c>
      <c r="I168" s="189">
        <v>1.5</v>
      </c>
      <c r="J168" s="191">
        <v>8437</v>
      </c>
      <c r="K168" s="189">
        <v>-0.13065430190623395</v>
      </c>
      <c r="L168" s="191">
        <v>69520</v>
      </c>
      <c r="M168" s="189">
        <v>-4.9805915477557305E-2</v>
      </c>
    </row>
    <row r="169" spans="3:13" ht="24" customHeight="1" thickBot="1" x14ac:dyDescent="0.25">
      <c r="C169" s="187" t="s">
        <v>50</v>
      </c>
      <c r="D169" s="188">
        <v>36674</v>
      </c>
      <c r="E169" s="189">
        <v>-9.256464184090063E-2</v>
      </c>
      <c r="F169" s="188">
        <v>1057</v>
      </c>
      <c r="G169" s="189">
        <v>-8.9577950043066346E-2</v>
      </c>
      <c r="H169" s="188">
        <v>82</v>
      </c>
      <c r="I169" s="189">
        <v>1.1578947368421053</v>
      </c>
      <c r="J169" s="188">
        <v>2985</v>
      </c>
      <c r="K169" s="189">
        <v>-0.22947857511615899</v>
      </c>
      <c r="L169" s="188">
        <v>32550</v>
      </c>
      <c r="M169" s="189">
        <v>-7.899949069096257E-2</v>
      </c>
    </row>
    <row r="170" spans="3:13" ht="24" customHeight="1" thickBot="1" x14ac:dyDescent="0.25">
      <c r="C170" s="193" t="s">
        <v>51</v>
      </c>
      <c r="D170" s="191">
        <v>48178</v>
      </c>
      <c r="E170" s="189">
        <v>-0.1182972804802167</v>
      </c>
      <c r="F170" s="191">
        <v>824</v>
      </c>
      <c r="G170" s="189">
        <v>-1.7878426698450522E-2</v>
      </c>
      <c r="H170" s="191">
        <v>131</v>
      </c>
      <c r="I170" s="189">
        <v>9.1666666666666563E-2</v>
      </c>
      <c r="J170" s="191">
        <v>5277</v>
      </c>
      <c r="K170" s="189">
        <v>-0.11741093828399396</v>
      </c>
      <c r="L170" s="191">
        <v>41946</v>
      </c>
      <c r="M170" s="189">
        <v>-0.1207026664430656</v>
      </c>
    </row>
    <row r="171" spans="3:13" ht="24" customHeight="1" thickBot="1" x14ac:dyDescent="0.25">
      <c r="C171" s="187" t="s">
        <v>52</v>
      </c>
      <c r="D171" s="188">
        <v>59108</v>
      </c>
      <c r="E171" s="189">
        <v>0.12391854119526147</v>
      </c>
      <c r="F171" s="188">
        <v>855</v>
      </c>
      <c r="G171" s="189">
        <v>-0.22624434389140269</v>
      </c>
      <c r="H171" s="188">
        <v>82</v>
      </c>
      <c r="I171" s="189">
        <v>0.86363636363636354</v>
      </c>
      <c r="J171" s="188">
        <v>15448</v>
      </c>
      <c r="K171" s="189">
        <v>6.9583881465069553E-2</v>
      </c>
      <c r="L171" s="188">
        <v>42723</v>
      </c>
      <c r="M171" s="189">
        <v>0.15470688396983712</v>
      </c>
    </row>
    <row r="172" spans="3:13" ht="24" customHeight="1" thickBot="1" x14ac:dyDescent="0.25">
      <c r="C172" s="190" t="s">
        <v>53</v>
      </c>
      <c r="D172" s="191">
        <v>21436</v>
      </c>
      <c r="E172" s="189">
        <v>-4.9485633203263601E-2</v>
      </c>
      <c r="F172" s="191">
        <v>630</v>
      </c>
      <c r="G172" s="189">
        <v>-4.9773755656108642E-2</v>
      </c>
      <c r="H172" s="191">
        <v>418</v>
      </c>
      <c r="I172" s="189">
        <v>6.6326530612244916E-2</v>
      </c>
      <c r="J172" s="191">
        <v>3806</v>
      </c>
      <c r="K172" s="189">
        <v>-8.5096153846153877E-2</v>
      </c>
      <c r="L172" s="191">
        <v>16582</v>
      </c>
      <c r="M172" s="189">
        <v>-4.3548480129203426E-2</v>
      </c>
    </row>
    <row r="173" spans="3:13" ht="24" customHeight="1" thickBot="1" x14ac:dyDescent="0.25">
      <c r="C173" s="192" t="s">
        <v>54</v>
      </c>
      <c r="D173" s="188">
        <v>14578</v>
      </c>
      <c r="E173" s="189">
        <v>-3.8834311333816873E-2</v>
      </c>
      <c r="F173" s="188">
        <v>304</v>
      </c>
      <c r="G173" s="189">
        <v>-0.10588235294117643</v>
      </c>
      <c r="H173" s="188">
        <v>308</v>
      </c>
      <c r="I173" s="189">
        <v>0.23694779116465869</v>
      </c>
      <c r="J173" s="188">
        <v>5143</v>
      </c>
      <c r="K173" s="189">
        <v>0.48641618497109818</v>
      </c>
      <c r="L173" s="188">
        <v>8823</v>
      </c>
      <c r="M173" s="189">
        <v>-0.20642201834862384</v>
      </c>
    </row>
    <row r="174" spans="3:13" ht="24" customHeight="1" thickBot="1" x14ac:dyDescent="0.25">
      <c r="C174" s="190" t="s">
        <v>55</v>
      </c>
      <c r="D174" s="191">
        <v>29864</v>
      </c>
      <c r="E174" s="189">
        <v>-8.9761955560974105E-2</v>
      </c>
      <c r="F174" s="191">
        <v>1064</v>
      </c>
      <c r="G174" s="189">
        <v>0.33333333333333326</v>
      </c>
      <c r="H174" s="191">
        <v>236</v>
      </c>
      <c r="I174" s="189">
        <v>0.82945736434108519</v>
      </c>
      <c r="J174" s="191">
        <v>3356</v>
      </c>
      <c r="K174" s="189">
        <v>2.3794996949359382E-2</v>
      </c>
      <c r="L174" s="191">
        <v>25208</v>
      </c>
      <c r="M174" s="189">
        <v>-0.11872465389456022</v>
      </c>
    </row>
    <row r="175" spans="3:13" ht="24" customHeight="1" thickBot="1" x14ac:dyDescent="0.25">
      <c r="C175" s="192" t="s">
        <v>56</v>
      </c>
      <c r="D175" s="188">
        <v>65878</v>
      </c>
      <c r="E175" s="189">
        <v>0.14630241865321048</v>
      </c>
      <c r="F175" s="188">
        <v>1025</v>
      </c>
      <c r="G175" s="189">
        <v>-0.15707236842105265</v>
      </c>
      <c r="H175" s="188">
        <v>315</v>
      </c>
      <c r="I175" s="189">
        <v>0.94444444444444442</v>
      </c>
      <c r="J175" s="188">
        <v>6688</v>
      </c>
      <c r="K175" s="189">
        <v>-3.9080459770114984E-2</v>
      </c>
      <c r="L175" s="188">
        <v>57850</v>
      </c>
      <c r="M175" s="189">
        <v>0.17744036473174307</v>
      </c>
    </row>
    <row r="176" spans="3:13" ht="24" customHeight="1" thickBot="1" x14ac:dyDescent="0.25">
      <c r="C176" s="190" t="s">
        <v>57</v>
      </c>
      <c r="D176" s="191">
        <v>57846</v>
      </c>
      <c r="E176" s="189">
        <v>-6.917692493362293E-2</v>
      </c>
      <c r="F176" s="191">
        <v>2290</v>
      </c>
      <c r="G176" s="189">
        <v>-0.23768308921438086</v>
      </c>
      <c r="H176" s="191">
        <v>412</v>
      </c>
      <c r="I176" s="189">
        <v>0.43554006968641112</v>
      </c>
      <c r="J176" s="191">
        <v>12889</v>
      </c>
      <c r="K176" s="189">
        <v>-6.8040491684743354E-2</v>
      </c>
      <c r="L176" s="191">
        <v>42255</v>
      </c>
      <c r="M176" s="189">
        <v>-6.1500533049040462E-2</v>
      </c>
    </row>
    <row r="177" spans="3:18" ht="24" customHeight="1" thickBot="1" x14ac:dyDescent="0.25">
      <c r="C177" s="192" t="s">
        <v>58</v>
      </c>
      <c r="D177" s="188">
        <v>9070</v>
      </c>
      <c r="E177" s="189">
        <v>2.7412777526053533E-2</v>
      </c>
      <c r="F177" s="188">
        <v>978</v>
      </c>
      <c r="G177" s="189">
        <v>-0.13984168865435354</v>
      </c>
      <c r="H177" s="188">
        <v>419</v>
      </c>
      <c r="I177" s="189">
        <v>0.44482758620689644</v>
      </c>
      <c r="J177" s="188">
        <v>1441</v>
      </c>
      <c r="K177" s="189">
        <v>-3.4829202947086357E-2</v>
      </c>
      <c r="L177" s="188">
        <v>6232</v>
      </c>
      <c r="M177" s="189">
        <v>5.484089370345302E-2</v>
      </c>
    </row>
    <row r="178" spans="3:18" ht="24" customHeight="1" thickBot="1" x14ac:dyDescent="0.25">
      <c r="C178" s="190" t="s">
        <v>59</v>
      </c>
      <c r="D178" s="191">
        <v>8709</v>
      </c>
      <c r="E178" s="189">
        <v>0.15412138881526638</v>
      </c>
      <c r="F178" s="191">
        <v>2112</v>
      </c>
      <c r="G178" s="189">
        <v>0.3512476007677543</v>
      </c>
      <c r="H178" s="191">
        <v>437</v>
      </c>
      <c r="I178" s="189">
        <v>1.441340782122905</v>
      </c>
      <c r="J178" s="191">
        <v>1985</v>
      </c>
      <c r="K178" s="189">
        <v>0.22455274521900059</v>
      </c>
      <c r="L178" s="191">
        <v>4175</v>
      </c>
      <c r="M178" s="189">
        <v>-1.9125029882859357E-3</v>
      </c>
    </row>
    <row r="179" spans="3:18" ht="24" customHeight="1" thickBot="1" x14ac:dyDescent="0.25">
      <c r="C179" s="192" t="s">
        <v>60</v>
      </c>
      <c r="D179" s="194">
        <v>31691</v>
      </c>
      <c r="E179" s="195">
        <v>0.25728001269539003</v>
      </c>
      <c r="F179" s="194">
        <v>2507</v>
      </c>
      <c r="G179" s="195">
        <v>5.8699324324324342E-2</v>
      </c>
      <c r="H179" s="194">
        <v>623</v>
      </c>
      <c r="I179" s="195">
        <v>0.75988700564971756</v>
      </c>
      <c r="J179" s="194">
        <v>6329</v>
      </c>
      <c r="K179" s="195">
        <v>0.41366986821532281</v>
      </c>
      <c r="L179" s="194">
        <v>22232</v>
      </c>
      <c r="M179" s="195">
        <v>0.23463097684233913</v>
      </c>
    </row>
    <row r="180" spans="3:18" ht="30.75" customHeight="1" thickTop="1" thickBot="1" x14ac:dyDescent="0.25">
      <c r="C180" s="196" t="s">
        <v>61</v>
      </c>
      <c r="D180" s="197">
        <v>1837731</v>
      </c>
      <c r="E180" s="198">
        <v>-1.6411947152502604E-2</v>
      </c>
      <c r="F180" s="197">
        <v>32158</v>
      </c>
      <c r="G180" s="198">
        <v>-4.2888181195868902E-2</v>
      </c>
      <c r="H180" s="197">
        <v>14798</v>
      </c>
      <c r="I180" s="198">
        <v>0.28947368421052633</v>
      </c>
      <c r="J180" s="197">
        <v>245736</v>
      </c>
      <c r="K180" s="198">
        <v>-8.9731852993011341E-3</v>
      </c>
      <c r="L180" s="197">
        <v>1545039</v>
      </c>
      <c r="M180" s="198">
        <v>-1.9246406692061901E-2</v>
      </c>
    </row>
    <row r="181" spans="3:18" ht="24" customHeight="1" thickBot="1" x14ac:dyDescent="0.25">
      <c r="C181" s="199" t="s">
        <v>8</v>
      </c>
      <c r="D181" s="200">
        <v>2272736</v>
      </c>
      <c r="E181" s="201">
        <v>-7.4231362346613983E-3</v>
      </c>
      <c r="F181" s="200">
        <v>99921</v>
      </c>
      <c r="G181" s="201">
        <v>-3.2307737005723536E-2</v>
      </c>
      <c r="H181" s="200">
        <v>28641</v>
      </c>
      <c r="I181" s="201">
        <v>0.44527425947418875</v>
      </c>
      <c r="J181" s="200">
        <v>425644</v>
      </c>
      <c r="K181" s="201">
        <v>1.8345550940723765E-2</v>
      </c>
      <c r="L181" s="200">
        <v>1718530</v>
      </c>
      <c r="M181" s="201">
        <v>-1.7243262500979295E-2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mayo 2018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0.25723328814962709</v>
      </c>
      <c r="E248" s="234">
        <v>0.19140146501837432</v>
      </c>
      <c r="F248" s="233">
        <v>0.80039363621453175</v>
      </c>
      <c r="G248" s="234">
        <v>0.67816575094324516</v>
      </c>
      <c r="H248" s="233">
        <v>0.57626762045024194</v>
      </c>
      <c r="I248" s="234">
        <v>0.4833280960860305</v>
      </c>
      <c r="J248" s="233">
        <v>0.58037668783458685</v>
      </c>
      <c r="K248" s="234">
        <v>0.42267246807190983</v>
      </c>
      <c r="L248" s="233">
        <v>0.13365273764429339</v>
      </c>
      <c r="M248" s="235">
        <v>0.1009531401837617</v>
      </c>
    </row>
    <row r="249" spans="3:13" ht="26.25" thickBot="1" x14ac:dyDescent="0.25">
      <c r="C249" s="236" t="s">
        <v>70</v>
      </c>
      <c r="D249" s="237">
        <v>7.0075979238342648E-2</v>
      </c>
      <c r="E249" s="238">
        <v>4.5703152410475255E-2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3.6913439214988672E-2</v>
      </c>
      <c r="E250" s="238">
        <v>2.5950982819958134E-2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0.15024386969629575</v>
      </c>
      <c r="E251" s="238">
        <v>0.11974732978791368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3.4332939367027471E-2</v>
      </c>
      <c r="E252" s="242">
        <v>3.1216120130098699E-2</v>
      </c>
      <c r="F252" s="241">
        <v>3.9910338417801106E-3</v>
      </c>
      <c r="G252" s="242">
        <v>6.6152260285625647E-3</v>
      </c>
      <c r="H252" s="241">
        <v>1.7462655165158845E-2</v>
      </c>
      <c r="I252" s="242">
        <v>2.1193394085402047E-2</v>
      </c>
      <c r="J252" s="241">
        <v>1.0663430070005852E-2</v>
      </c>
      <c r="K252" s="242">
        <v>1.2935692738532671E-2</v>
      </c>
      <c r="L252" s="241">
        <v>4.2775224206854215E-2</v>
      </c>
      <c r="M252" s="243">
        <v>3.7341216039289395E-2</v>
      </c>
    </row>
    <row r="253" spans="3:13" ht="24" customHeight="1" thickBot="1" x14ac:dyDescent="0.25">
      <c r="C253" s="244" t="s">
        <v>42</v>
      </c>
      <c r="D253" s="237">
        <v>2.3430979106431001E-2</v>
      </c>
      <c r="E253" s="238">
        <v>2.9677006040296806E-2</v>
      </c>
      <c r="F253" s="237">
        <v>5.4124979498113828E-3</v>
      </c>
      <c r="G253" s="238">
        <v>7.4859138719588474E-3</v>
      </c>
      <c r="H253" s="237">
        <v>5.8910162002945507E-3</v>
      </c>
      <c r="I253" s="238">
        <v>1.2674138472818687E-2</v>
      </c>
      <c r="J253" s="237">
        <v>6.9030538156440325E-3</v>
      </c>
      <c r="K253" s="238">
        <v>8.0607268045596783E-3</v>
      </c>
      <c r="L253" s="237">
        <v>2.9234477699091196E-2</v>
      </c>
      <c r="M253" s="239">
        <v>3.6604539926565142E-2</v>
      </c>
    </row>
    <row r="254" spans="3:13" ht="24" customHeight="1" thickBot="1" x14ac:dyDescent="0.25">
      <c r="C254" s="240" t="s">
        <v>43</v>
      </c>
      <c r="D254" s="241">
        <v>0.10638870897018989</v>
      </c>
      <c r="E254" s="242">
        <v>0.11475375934556412</v>
      </c>
      <c r="F254" s="241">
        <v>2.3836859657755179E-2</v>
      </c>
      <c r="G254" s="242">
        <v>4.9709270323555606E-2</v>
      </c>
      <c r="H254" s="241">
        <v>0.10898379970544919</v>
      </c>
      <c r="I254" s="242">
        <v>0.17771725847561187</v>
      </c>
      <c r="J254" s="241">
        <v>0.17901341598214093</v>
      </c>
      <c r="K254" s="242">
        <v>0.23535160838635102</v>
      </c>
      <c r="L254" s="241">
        <v>9.0805647467473161E-2</v>
      </c>
      <c r="M254" s="243">
        <v>8.7616742215730889E-2</v>
      </c>
    </row>
    <row r="255" spans="3:13" ht="24" customHeight="1" thickBot="1" x14ac:dyDescent="0.25">
      <c r="C255" s="244" t="s">
        <v>44</v>
      </c>
      <c r="D255" s="237">
        <v>3.548812870456311E-2</v>
      </c>
      <c r="E255" s="238">
        <v>3.7741295073426918E-2</v>
      </c>
      <c r="F255" s="237">
        <v>2.5914384123339348E-2</v>
      </c>
      <c r="G255" s="238">
        <v>2.6901251989071367E-2</v>
      </c>
      <c r="H255" s="237">
        <v>0.11066694719124763</v>
      </c>
      <c r="I255" s="238">
        <v>8.9556928878181633E-2</v>
      </c>
      <c r="J255" s="237">
        <v>3.9413511346149677E-2</v>
      </c>
      <c r="K255" s="238">
        <v>4.0066346524325495E-2</v>
      </c>
      <c r="L255" s="237">
        <v>3.3857855100238053E-2</v>
      </c>
      <c r="M255" s="239">
        <v>3.6932145496441728E-2</v>
      </c>
    </row>
    <row r="256" spans="3:13" ht="24" customHeight="1" thickBot="1" x14ac:dyDescent="0.25">
      <c r="C256" s="240" t="s">
        <v>45</v>
      </c>
      <c r="D256" s="241">
        <v>0.37636469260612049</v>
      </c>
      <c r="E256" s="242">
        <v>0.34508407487715248</v>
      </c>
      <c r="F256" s="241">
        <v>3.3295063145809413E-2</v>
      </c>
      <c r="G256" s="242">
        <v>4.623652685621641E-2</v>
      </c>
      <c r="H256" s="241">
        <v>2.4195245108352619E-2</v>
      </c>
      <c r="I256" s="242">
        <v>5.0661638909255964E-2</v>
      </c>
      <c r="J256" s="241">
        <v>5.0076941416155533E-2</v>
      </c>
      <c r="K256" s="242">
        <v>8.54540414054938E-2</v>
      </c>
      <c r="L256" s="241">
        <v>0.49032654100103307</v>
      </c>
      <c r="M256" s="243">
        <v>0.43167183581316593</v>
      </c>
    </row>
    <row r="257" spans="3:13" ht="24" customHeight="1" thickBot="1" x14ac:dyDescent="0.25">
      <c r="C257" s="244" t="s">
        <v>46</v>
      </c>
      <c r="D257" s="237">
        <v>2.3624623561856049E-2</v>
      </c>
      <c r="E257" s="238">
        <v>1.9744484181180744E-2</v>
      </c>
      <c r="F257" s="237">
        <v>2.0228527691214257E-3</v>
      </c>
      <c r="G257" s="238">
        <v>4.2733759670139414E-3</v>
      </c>
      <c r="H257" s="237">
        <v>8.415737428992215E-4</v>
      </c>
      <c r="I257" s="238">
        <v>4.9230124646485809E-3</v>
      </c>
      <c r="J257" s="237">
        <v>6.8813801772903615E-3</v>
      </c>
      <c r="K257" s="238">
        <v>7.1374200035710595E-3</v>
      </c>
      <c r="L257" s="237">
        <v>2.9758500396760042E-2</v>
      </c>
      <c r="M257" s="239">
        <v>2.4013546461219764E-2</v>
      </c>
    </row>
    <row r="258" spans="3:13" ht="24" customHeight="1" thickBot="1" x14ac:dyDescent="0.25">
      <c r="C258" s="240" t="s">
        <v>47</v>
      </c>
      <c r="D258" s="241">
        <v>2.2344789517380146E-2</v>
      </c>
      <c r="E258" s="242">
        <v>2.6723737380848458E-2</v>
      </c>
      <c r="F258" s="241">
        <v>2.4438248318845335E-2</v>
      </c>
      <c r="G258" s="242">
        <v>2.7862010988681057E-2</v>
      </c>
      <c r="H258" s="241">
        <v>4.0185146223437829E-2</v>
      </c>
      <c r="I258" s="242">
        <v>3.0131629482210816E-2</v>
      </c>
      <c r="J258" s="241">
        <v>1.3080040746440105E-2</v>
      </c>
      <c r="K258" s="242">
        <v>1.497495559669583E-2</v>
      </c>
      <c r="L258" s="241">
        <v>2.4536239912563072E-2</v>
      </c>
      <c r="M258" s="243">
        <v>2.9510686458775814E-2</v>
      </c>
    </row>
    <row r="259" spans="3:13" ht="24" customHeight="1" thickBot="1" x14ac:dyDescent="0.25">
      <c r="C259" s="244" t="s">
        <v>48</v>
      </c>
      <c r="D259" s="237">
        <v>1.447659239177612E-2</v>
      </c>
      <c r="E259" s="238">
        <v>9.8466781887557558E-2</v>
      </c>
      <c r="F259" s="237">
        <v>7.7087092012465153E-3</v>
      </c>
      <c r="G259" s="238">
        <v>4.3564415888551963E-2</v>
      </c>
      <c r="H259" s="237">
        <v>9.0469177361666309E-3</v>
      </c>
      <c r="I259" s="238">
        <v>1.9203240110331345E-2</v>
      </c>
      <c r="J259" s="237">
        <v>6.2528446650339199E-3</v>
      </c>
      <c r="K259" s="238">
        <v>7.5525556568399876E-2</v>
      </c>
      <c r="L259" s="237">
        <v>1.7196927729783953E-2</v>
      </c>
      <c r="M259" s="239">
        <v>0.10866205419748273</v>
      </c>
    </row>
    <row r="260" spans="3:13" ht="24" customHeight="1" thickBot="1" x14ac:dyDescent="0.25">
      <c r="C260" s="245" t="s">
        <v>49</v>
      </c>
      <c r="D260" s="241">
        <v>3.4677938109451407E-3</v>
      </c>
      <c r="E260" s="242">
        <v>3.5124625121439532E-2</v>
      </c>
      <c r="F260" s="241">
        <v>2.5148980372860972E-3</v>
      </c>
      <c r="G260" s="242">
        <v>1.6182784399675743E-2</v>
      </c>
      <c r="H260" s="241">
        <v>4.8390490216705237E-3</v>
      </c>
      <c r="I260" s="242">
        <v>8.9033204147899864E-3</v>
      </c>
      <c r="J260" s="241">
        <v>1.2679078436897203E-3</v>
      </c>
      <c r="K260" s="242">
        <v>1.9821728956592833E-2</v>
      </c>
      <c r="L260" s="241">
        <v>4.108337949723765E-3</v>
      </c>
      <c r="M260" s="243">
        <v>4.0453178006784871E-2</v>
      </c>
    </row>
    <row r="261" spans="3:13" ht="24" customHeight="1" thickBot="1" x14ac:dyDescent="0.25">
      <c r="C261" s="236" t="s">
        <v>50</v>
      </c>
      <c r="D261" s="237">
        <v>2.5641196856282427E-3</v>
      </c>
      <c r="E261" s="238">
        <v>1.6136498035847543E-2</v>
      </c>
      <c r="F261" s="237">
        <v>2.077524465584167E-3</v>
      </c>
      <c r="G261" s="238">
        <v>1.0578356901952543E-2</v>
      </c>
      <c r="H261" s="237">
        <v>1.2623606143488324E-3</v>
      </c>
      <c r="I261" s="238">
        <v>2.8630285255403093E-3</v>
      </c>
      <c r="J261" s="237">
        <v>1.3437655779275667E-3</v>
      </c>
      <c r="K261" s="238">
        <v>7.012902801402111E-3</v>
      </c>
      <c r="L261" s="237">
        <v>2.9465047686065486E-3</v>
      </c>
      <c r="M261" s="239">
        <v>1.8940606215777436E-2</v>
      </c>
    </row>
    <row r="262" spans="3:13" ht="24" customHeight="1" thickBot="1" x14ac:dyDescent="0.25">
      <c r="C262" s="245" t="s">
        <v>51</v>
      </c>
      <c r="D262" s="241">
        <v>5.2016907164177109E-3</v>
      </c>
      <c r="E262" s="242">
        <v>2.1198238598763779E-2</v>
      </c>
      <c r="F262" s="241">
        <v>1.2574490186430486E-3</v>
      </c>
      <c r="G262" s="242">
        <v>8.246514746649853E-3</v>
      </c>
      <c r="H262" s="241">
        <v>1.051967178624027E-3</v>
      </c>
      <c r="I262" s="242">
        <v>4.573862644460738E-3</v>
      </c>
      <c r="J262" s="241">
        <v>1.9939747285376798E-3</v>
      </c>
      <c r="K262" s="242">
        <v>1.2397684449915892E-2</v>
      </c>
      <c r="L262" s="241">
        <v>6.363132757407435E-3</v>
      </c>
      <c r="M262" s="243">
        <v>2.440806968746545E-2</v>
      </c>
    </row>
    <row r="263" spans="3:13" ht="24" customHeight="1" thickBot="1" x14ac:dyDescent="0.25">
      <c r="C263" s="236" t="s">
        <v>52</v>
      </c>
      <c r="D263" s="237">
        <v>3.2429881787850259E-3</v>
      </c>
      <c r="E263" s="238">
        <v>2.6007420131506694E-2</v>
      </c>
      <c r="F263" s="237">
        <v>1.8588376797332021E-3</v>
      </c>
      <c r="G263" s="238">
        <v>8.5567598402738164E-3</v>
      </c>
      <c r="H263" s="237">
        <v>1.8935409215232485E-3</v>
      </c>
      <c r="I263" s="238">
        <v>2.8630285255403093E-3</v>
      </c>
      <c r="J263" s="237">
        <v>1.6471965148789527E-3</v>
      </c>
      <c r="K263" s="238">
        <v>3.6293240360489046E-2</v>
      </c>
      <c r="L263" s="237">
        <v>3.7789522540462037E-3</v>
      </c>
      <c r="M263" s="239">
        <v>2.4860200287454975E-2</v>
      </c>
    </row>
    <row r="264" spans="3:13" ht="24" customHeight="1" thickBot="1" x14ac:dyDescent="0.25">
      <c r="C264" s="240" t="s">
        <v>53</v>
      </c>
      <c r="D264" s="241">
        <v>8.4335499035116425E-3</v>
      </c>
      <c r="E264" s="242">
        <v>9.4318037818734782E-3</v>
      </c>
      <c r="F264" s="241">
        <v>3.9910338417801106E-3</v>
      </c>
      <c r="G264" s="242">
        <v>6.3049809349386013E-3</v>
      </c>
      <c r="H264" s="241">
        <v>1.4727540500736377E-2</v>
      </c>
      <c r="I264" s="242">
        <v>1.459446248385182E-2</v>
      </c>
      <c r="J264" s="241">
        <v>7.06560610329656E-3</v>
      </c>
      <c r="K264" s="242">
        <v>8.941744744434316E-3</v>
      </c>
      <c r="L264" s="241">
        <v>8.9652797532601691E-3</v>
      </c>
      <c r="M264" s="243">
        <v>9.6489441557610287E-3</v>
      </c>
    </row>
    <row r="265" spans="3:13" ht="24" customHeight="1" thickBot="1" x14ac:dyDescent="0.25">
      <c r="C265" s="244" t="s">
        <v>54</v>
      </c>
      <c r="D265" s="237">
        <v>8.5760009971576553E-3</v>
      </c>
      <c r="E265" s="238">
        <v>6.4142953691057828E-3</v>
      </c>
      <c r="F265" s="237">
        <v>1.2574490186430486E-3</v>
      </c>
      <c r="G265" s="238">
        <v>3.0424034987640235E-3</v>
      </c>
      <c r="H265" s="237">
        <v>5.2598358931201343E-3</v>
      </c>
      <c r="I265" s="238">
        <v>1.0753814461785553E-2</v>
      </c>
      <c r="J265" s="237">
        <v>2.7373805240685754E-2</v>
      </c>
      <c r="K265" s="238">
        <v>1.2082867372734021E-2</v>
      </c>
      <c r="L265" s="237">
        <v>3.8298573161054633E-3</v>
      </c>
      <c r="M265" s="239">
        <v>5.13403897517064E-3</v>
      </c>
    </row>
    <row r="266" spans="3:13" ht="24" customHeight="1" thickBot="1" x14ac:dyDescent="0.25">
      <c r="C266" s="240" t="s">
        <v>55</v>
      </c>
      <c r="D266" s="241">
        <v>1.4213948187866282E-2</v>
      </c>
      <c r="E266" s="242">
        <v>1.3140109541979359E-2</v>
      </c>
      <c r="F266" s="241">
        <v>6.341916789677984E-3</v>
      </c>
      <c r="G266" s="242">
        <v>1.0648412245674083E-2</v>
      </c>
      <c r="H266" s="241">
        <v>7.3637702503681884E-3</v>
      </c>
      <c r="I266" s="242">
        <v>8.2399357564330849E-3</v>
      </c>
      <c r="J266" s="241">
        <v>7.9650620949738831E-3</v>
      </c>
      <c r="K266" s="242">
        <v>7.8845232165847511E-3</v>
      </c>
      <c r="L266" s="241">
        <v>1.6469284783878067E-2</v>
      </c>
      <c r="M266" s="243">
        <v>1.4668350276108069E-2</v>
      </c>
    </row>
    <row r="267" spans="3:13" ht="24" customHeight="1" thickBot="1" x14ac:dyDescent="0.25">
      <c r="C267" s="244" t="s">
        <v>56</v>
      </c>
      <c r="D267" s="237">
        <v>3.1283595643667492E-2</v>
      </c>
      <c r="E267" s="238">
        <v>2.898620869295862E-2</v>
      </c>
      <c r="F267" s="237">
        <v>6.1232300038270189E-3</v>
      </c>
      <c r="G267" s="238">
        <v>1.0258103902082646E-2</v>
      </c>
      <c r="H267" s="237">
        <v>3.5766884073216917E-3</v>
      </c>
      <c r="I267" s="238">
        <v>1.0998219335917042E-2</v>
      </c>
      <c r="J267" s="237">
        <v>1.7544810247296212E-2</v>
      </c>
      <c r="K267" s="238">
        <v>1.5712661285017526E-2</v>
      </c>
      <c r="L267" s="237">
        <v>3.6852270515488617E-2</v>
      </c>
      <c r="M267" s="239">
        <v>3.3662490616980789E-2</v>
      </c>
    </row>
    <row r="268" spans="3:13" ht="24" customHeight="1" thickBot="1" x14ac:dyDescent="0.25">
      <c r="C268" s="240" t="s">
        <v>57</v>
      </c>
      <c r="D268" s="241">
        <v>2.3911751547486294E-2</v>
      </c>
      <c r="E268" s="242">
        <v>2.5452142263773708E-2</v>
      </c>
      <c r="F268" s="241">
        <v>1.3613252419222569E-2</v>
      </c>
      <c r="G268" s="242">
        <v>2.291810530318952E-2</v>
      </c>
      <c r="H268" s="241">
        <v>2.6719966337050285E-2</v>
      </c>
      <c r="I268" s="242">
        <v>1.4384972591739115E-2</v>
      </c>
      <c r="J268" s="241">
        <v>2.6225102407941223E-2</v>
      </c>
      <c r="K268" s="242">
        <v>3.0281173938784524E-2</v>
      </c>
      <c r="L268" s="241">
        <v>2.3796619304996183E-2</v>
      </c>
      <c r="M268" s="243">
        <v>2.4587874520665919E-2</v>
      </c>
    </row>
    <row r="269" spans="3:13" ht="24" customHeight="1" thickBot="1" x14ac:dyDescent="0.25">
      <c r="C269" s="244" t="s">
        <v>58</v>
      </c>
      <c r="D269" s="237">
        <v>3.4255036425189806E-3</v>
      </c>
      <c r="E269" s="238">
        <v>3.9907846753868461E-3</v>
      </c>
      <c r="F269" s="237">
        <v>7.2713356295445852E-3</v>
      </c>
      <c r="G269" s="238">
        <v>9.787732308523733E-3</v>
      </c>
      <c r="H269" s="237">
        <v>1.1992425836313906E-2</v>
      </c>
      <c r="I269" s="238">
        <v>1.4629377465870605E-2</v>
      </c>
      <c r="J269" s="237">
        <v>2.4274474956110883E-3</v>
      </c>
      <c r="K269" s="238">
        <v>3.3854582702916051E-3</v>
      </c>
      <c r="L269" s="237">
        <v>3.3687173421568773E-3</v>
      </c>
      <c r="M269" s="239">
        <v>3.6263550825414745E-3</v>
      </c>
    </row>
    <row r="270" spans="3:13" ht="24" customHeight="1" thickBot="1" x14ac:dyDescent="0.25">
      <c r="C270" s="240" t="s">
        <v>59</v>
      </c>
      <c r="D270" s="241">
        <v>3.7927603683251092E-3</v>
      </c>
      <c r="E270" s="242">
        <v>3.8319452853301044E-3</v>
      </c>
      <c r="F270" s="241">
        <v>2.0064512601826033E-2</v>
      </c>
      <c r="G270" s="242">
        <v>2.1136697991413215E-2</v>
      </c>
      <c r="H270" s="241">
        <v>1.2202819272038713E-2</v>
      </c>
      <c r="I270" s="242">
        <v>1.5257847142208722E-2</v>
      </c>
      <c r="J270" s="241">
        <v>4.583974511801296E-3</v>
      </c>
      <c r="K270" s="242">
        <v>4.663521628403079E-3</v>
      </c>
      <c r="L270" s="241">
        <v>2.5632195954544772E-3</v>
      </c>
      <c r="M270" s="243">
        <v>2.4294018725305932E-3</v>
      </c>
    </row>
    <row r="271" spans="3:13" ht="24" customHeight="1" thickBot="1" x14ac:dyDescent="0.25">
      <c r="C271" s="244" t="s">
        <v>60</v>
      </c>
      <c r="D271" s="237">
        <v>1.26781473344952E-2</v>
      </c>
      <c r="E271" s="238">
        <v>1.3943986455092013E-2</v>
      </c>
      <c r="F271" s="237">
        <v>1.4323984473238205E-2</v>
      </c>
      <c r="G271" s="238">
        <v>2.508982095855726E-2</v>
      </c>
      <c r="H271" s="237">
        <v>2.4616031979802229E-2</v>
      </c>
      <c r="I271" s="238">
        <v>2.1752033797702595E-2</v>
      </c>
      <c r="J271" s="237">
        <v>1.4152885844946792E-2</v>
      </c>
      <c r="K271" s="238">
        <v>1.4869233443910874E-2</v>
      </c>
      <c r="L271" s="237">
        <v>1.2010600230569986E-2</v>
      </c>
      <c r="M271" s="239">
        <v>1.2936637707808417E-2</v>
      </c>
    </row>
    <row r="272" spans="3:13" ht="30.75" customHeight="1" thickBot="1" x14ac:dyDescent="0.25">
      <c r="C272" s="246" t="s">
        <v>61</v>
      </c>
      <c r="D272" s="247">
        <v>0.74276671185037291</v>
      </c>
      <c r="E272" s="248">
        <v>0.80859853498162571</v>
      </c>
      <c r="F272" s="247">
        <v>0.19960636378546825</v>
      </c>
      <c r="G272" s="248">
        <v>0.32183424905675484</v>
      </c>
      <c r="H272" s="247">
        <v>0.42373237954975806</v>
      </c>
      <c r="I272" s="248">
        <v>0.51667190391396955</v>
      </c>
      <c r="J272" s="247">
        <v>0.41962331216541315</v>
      </c>
      <c r="K272" s="248">
        <v>0.57732753192809017</v>
      </c>
      <c r="L272" s="247">
        <v>0.86634726235570658</v>
      </c>
      <c r="M272" s="249">
        <v>0.89904685981623833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thickBot="1" x14ac:dyDescent="0.25">
      <c r="C278" s="258" t="s">
        <v>7</v>
      </c>
      <c r="D278" s="259" t="s">
        <v>72</v>
      </c>
      <c r="E278" s="260" t="s">
        <v>73</v>
      </c>
      <c r="F278" s="261">
        <v>1198.4849531710115</v>
      </c>
      <c r="G278" s="262">
        <v>6.4328619365289885E-2</v>
      </c>
      <c r="H278" s="263" t="s">
        <v>96</v>
      </c>
      <c r="I278" s="264"/>
      <c r="J278" s="264"/>
      <c r="K278" s="264"/>
      <c r="L278" s="265"/>
      <c r="M278" s="266" t="s">
        <v>100</v>
      </c>
      <c r="O278" s="145"/>
      <c r="R278" s="145"/>
    </row>
    <row r="279" spans="3:18" ht="45.75" customHeight="1" thickTop="1" thickBot="1" x14ac:dyDescent="0.25">
      <c r="C279" s="258"/>
      <c r="D279" s="267"/>
      <c r="E279" s="268" t="s">
        <v>74</v>
      </c>
      <c r="F279" s="269">
        <v>813.28331442536046</v>
      </c>
      <c r="G279" s="262">
        <v>0.11734252283682478</v>
      </c>
      <c r="H279" s="263" t="s">
        <v>97</v>
      </c>
      <c r="I279" s="264"/>
      <c r="J279" s="264"/>
      <c r="K279" s="264"/>
      <c r="L279" s="265"/>
      <c r="M279" s="266"/>
      <c r="O279" s="145"/>
      <c r="R279" s="145"/>
    </row>
    <row r="280" spans="3:18" ht="45.75" customHeight="1" thickTop="1" thickBot="1" x14ac:dyDescent="0.25">
      <c r="C280" s="258"/>
      <c r="D280" s="270"/>
      <c r="E280" s="271" t="s">
        <v>75</v>
      </c>
      <c r="F280" s="272">
        <v>405.93381242576663</v>
      </c>
      <c r="G280" s="262">
        <v>5.999697516415825E-3</v>
      </c>
      <c r="H280" s="263" t="str">
        <f>CONCATENATE("El gasto medio por turista en destino ascendió a ",FIXED($F$280,0),"€. Experimenta un ",IF(G280&gt;0,"incremento del ","descenso del "),FIXED(G280*100,1),"% respecto al miso periodo del año anterior.")</f>
        <v>El gasto medio por turista en destino ascendió a 406€. Experimenta un incremento del 0,6% respecto al miso periodo del año anterior.</v>
      </c>
      <c r="I280" s="264"/>
      <c r="J280" s="264"/>
      <c r="K280" s="264"/>
      <c r="L280" s="265"/>
      <c r="M280" s="266"/>
      <c r="O280" s="145"/>
      <c r="R280" s="145"/>
    </row>
    <row r="281" spans="3:18" ht="45.75" customHeight="1" thickTop="1" thickBot="1" x14ac:dyDescent="0.25">
      <c r="C281" s="258"/>
      <c r="D281" s="273" t="s">
        <v>76</v>
      </c>
      <c r="E281" s="274" t="s">
        <v>73</v>
      </c>
      <c r="F281" s="275">
        <v>123.29954228877065</v>
      </c>
      <c r="G281" s="262">
        <v>7.8846459485407028E-2</v>
      </c>
      <c r="H281" s="276" t="s">
        <v>98</v>
      </c>
      <c r="I281" s="277"/>
      <c r="J281" s="277"/>
      <c r="K281" s="277"/>
      <c r="L281" s="278"/>
      <c r="M281" s="266"/>
      <c r="O281" s="145"/>
      <c r="R281" s="145"/>
    </row>
    <row r="282" spans="3:18" ht="45.75" customHeight="1" thickTop="1" thickBot="1" x14ac:dyDescent="0.25">
      <c r="C282" s="258"/>
      <c r="D282" s="279"/>
      <c r="E282" s="280" t="s">
        <v>74</v>
      </c>
      <c r="F282" s="281">
        <v>83.62453938872865</v>
      </c>
      <c r="G282" s="262">
        <v>0.13166284522924854</v>
      </c>
      <c r="H282" s="276" t="str">
        <f>CONCATENATE("La media del gasto diario por turista en origen fue de ",FIXED($F$282,0),"€, ",IF(G282&gt;0,"aumentando un ","disminuyendo un "),FIXED(G282*100,1),"% respecto al mismo período del año anterior.")</f>
        <v>La media del gasto diario por turista en origen fue de 84€, aumentando un 13,2% respecto al mismo período del año anterior.</v>
      </c>
      <c r="I282" s="277"/>
      <c r="J282" s="277"/>
      <c r="K282" s="277"/>
      <c r="L282" s="278"/>
      <c r="M282" s="266"/>
      <c r="O282" s="145"/>
      <c r="R282" s="145"/>
    </row>
    <row r="283" spans="3:18" ht="45.75" customHeight="1" thickTop="1" thickBot="1" x14ac:dyDescent="0.25">
      <c r="C283" s="258"/>
      <c r="D283" s="282"/>
      <c r="E283" s="283" t="s">
        <v>75</v>
      </c>
      <c r="F283" s="284">
        <v>41.485441707872361</v>
      </c>
      <c r="G283" s="262">
        <v>2.3029501296007338E-2</v>
      </c>
      <c r="H283" s="276" t="s">
        <v>99</v>
      </c>
      <c r="I283" s="277"/>
      <c r="J283" s="277"/>
      <c r="K283" s="277"/>
      <c r="L283" s="278"/>
      <c r="M283" s="266"/>
      <c r="O283" s="145"/>
      <c r="R283" s="145"/>
    </row>
    <row r="284" spans="3:18" ht="5.25" customHeight="1" thickTop="1" thickBot="1" x14ac:dyDescent="0.25"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6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7"/>
      <c r="E287" s="288" t="s">
        <v>8</v>
      </c>
      <c r="F287" s="289">
        <v>144748</v>
      </c>
      <c r="G287" s="262">
        <v>3.845381237983192E-2</v>
      </c>
      <c r="H287" s="290" t="s">
        <v>101</v>
      </c>
      <c r="I287" s="290"/>
      <c r="J287" s="290"/>
      <c r="K287" s="290"/>
      <c r="L287" s="291"/>
      <c r="M287" s="266" t="s">
        <v>107</v>
      </c>
      <c r="Q287" s="292"/>
    </row>
    <row r="288" spans="3:18" s="145" customFormat="1" ht="47.25" customHeight="1" thickTop="1" thickBot="1" x14ac:dyDescent="0.25">
      <c r="C288" s="258"/>
      <c r="D288" s="287"/>
      <c r="E288" s="293" t="s">
        <v>78</v>
      </c>
      <c r="F288" s="294">
        <v>85436</v>
      </c>
      <c r="G288" s="295">
        <v>1.5704690007727562E-2</v>
      </c>
      <c r="H288" s="296" t="s">
        <v>102</v>
      </c>
      <c r="I288" s="297"/>
      <c r="J288" s="297"/>
      <c r="K288" s="297"/>
      <c r="L288" s="298"/>
      <c r="M288" s="266"/>
      <c r="O288" s="299"/>
      <c r="Q288" s="292"/>
    </row>
    <row r="289" spans="3:20" s="145" customFormat="1" ht="47.25" customHeight="1" thickTop="1" thickBot="1" x14ac:dyDescent="0.25">
      <c r="C289" s="258"/>
      <c r="D289" s="287"/>
      <c r="E289" s="300" t="s">
        <v>79</v>
      </c>
      <c r="F289" s="301">
        <v>48779</v>
      </c>
      <c r="G289" s="295">
        <v>-4.9366597988617089E-3</v>
      </c>
      <c r="H289" s="302" t="s">
        <v>103</v>
      </c>
      <c r="I289" s="297"/>
      <c r="J289" s="297"/>
      <c r="K289" s="297"/>
      <c r="L289" s="298"/>
      <c r="M289" s="266"/>
      <c r="O289" s="299"/>
      <c r="Q289" s="292"/>
    </row>
    <row r="290" spans="3:20" s="145" customFormat="1" ht="47.25" customHeight="1" thickTop="1" thickBot="1" x14ac:dyDescent="0.25">
      <c r="C290" s="258"/>
      <c r="D290" s="287"/>
      <c r="E290" s="293" t="s">
        <v>80</v>
      </c>
      <c r="F290" s="294">
        <v>9052</v>
      </c>
      <c r="G290" s="295">
        <v>0.89491312539250578</v>
      </c>
      <c r="H290" s="296" t="s">
        <v>104</v>
      </c>
      <c r="I290" s="297"/>
      <c r="J290" s="297"/>
      <c r="K290" s="297"/>
      <c r="L290" s="298"/>
      <c r="M290" s="266"/>
      <c r="O290" s="299"/>
      <c r="Q290" s="292"/>
    </row>
    <row r="291" spans="3:20" s="145" customFormat="1" ht="47.25" customHeight="1" thickTop="1" thickBot="1" x14ac:dyDescent="0.25">
      <c r="C291" s="258"/>
      <c r="D291" s="287"/>
      <c r="E291" s="300" t="s">
        <v>81</v>
      </c>
      <c r="F291" s="301">
        <v>557</v>
      </c>
      <c r="G291" s="295">
        <v>0</v>
      </c>
      <c r="H291" s="302" t="s">
        <v>105</v>
      </c>
      <c r="I291" s="297"/>
      <c r="J291" s="297"/>
      <c r="K291" s="297"/>
      <c r="L291" s="298"/>
      <c r="M291" s="266"/>
      <c r="O291" s="299"/>
      <c r="Q291" s="292"/>
    </row>
    <row r="292" spans="3:20" s="145" customFormat="1" ht="47.25" customHeight="1" thickTop="1" thickBot="1" x14ac:dyDescent="0.25">
      <c r="C292" s="258"/>
      <c r="D292" s="287"/>
      <c r="E292" s="293" t="s">
        <v>82</v>
      </c>
      <c r="F292" s="294">
        <v>924</v>
      </c>
      <c r="G292" s="295">
        <v>6.5359477124182774E-3</v>
      </c>
      <c r="H292" s="296" t="s">
        <v>106</v>
      </c>
      <c r="I292" s="297"/>
      <c r="J292" s="297"/>
      <c r="K292" s="297"/>
      <c r="L292" s="298"/>
      <c r="M292" s="266"/>
      <c r="O292" s="299"/>
      <c r="Q292" s="292"/>
    </row>
    <row r="293" spans="3:20" ht="5.25" customHeight="1" thickTop="1" x14ac:dyDescent="0.2">
      <c r="C293" s="96" t="s">
        <v>83</v>
      </c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303"/>
      <c r="P293" s="145"/>
      <c r="Q293" s="145"/>
      <c r="R293" s="145"/>
    </row>
    <row r="294" spans="3:20" s="1" customFormat="1" ht="18.75" customHeight="1" thickBot="1" x14ac:dyDescent="0.2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303"/>
      <c r="P294" s="304"/>
      <c r="Q294" s="304"/>
      <c r="R294" s="304"/>
    </row>
    <row r="295" spans="3:20" ht="50.25" customHeight="1" thickBot="1" x14ac:dyDescent="0.25">
      <c r="C295" s="2"/>
      <c r="D295" s="2"/>
      <c r="E295" s="3" t="str">
        <f>E242</f>
        <v>INDICADORES TURÍSTICOS DE TENERIFE definitivo</v>
      </c>
      <c r="F295" s="3"/>
      <c r="G295" s="3"/>
      <c r="H295" s="3"/>
      <c r="I295" s="3"/>
      <c r="J295" s="3"/>
      <c r="K295" s="3"/>
      <c r="L295" s="2"/>
      <c r="M295" s="2"/>
      <c r="O295" s="145"/>
      <c r="P295" s="145"/>
      <c r="Q295" s="145"/>
      <c r="R295" s="145"/>
      <c r="S295" s="145"/>
      <c r="T295" s="145"/>
    </row>
    <row r="296" spans="3:20" ht="5.25" customHeight="1" thickBot="1" x14ac:dyDescent="0.25">
      <c r="C296" s="4"/>
      <c r="O296" s="145"/>
      <c r="P296" s="145"/>
      <c r="Q296" s="145"/>
      <c r="R296" s="145"/>
      <c r="S296" s="145"/>
      <c r="T296" s="145"/>
    </row>
    <row r="297" spans="3:20" ht="18" customHeight="1" thickBot="1" x14ac:dyDescent="0.25">
      <c r="C297" s="222" t="s">
        <v>84</v>
      </c>
      <c r="D297" s="223"/>
      <c r="E297" s="223"/>
      <c r="F297" s="223"/>
      <c r="G297" s="223"/>
      <c r="H297" s="223"/>
      <c r="I297" s="223"/>
      <c r="J297" s="223"/>
      <c r="K297" s="223"/>
      <c r="L297" s="223"/>
      <c r="M297" s="224"/>
      <c r="O297" s="145"/>
      <c r="P297" s="145"/>
      <c r="Q297" s="145"/>
      <c r="R297" s="145"/>
      <c r="S297" s="145"/>
      <c r="T297" s="145"/>
    </row>
    <row r="298" spans="3:20" ht="5.25" customHeight="1" x14ac:dyDescent="0.2"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151"/>
      <c r="N298" s="257"/>
      <c r="O298" s="145"/>
      <c r="P298" s="145"/>
      <c r="Q298" s="145"/>
      <c r="R298" s="145"/>
      <c r="S298" s="145"/>
      <c r="T298" s="145"/>
    </row>
    <row r="299" spans="3:20" ht="27.75" customHeight="1" x14ac:dyDescent="0.2">
      <c r="C299" s="305" t="s">
        <v>7</v>
      </c>
      <c r="D299" s="306"/>
      <c r="E299" s="307" t="s">
        <v>8</v>
      </c>
      <c r="F299" s="35">
        <v>164366</v>
      </c>
      <c r="G299" s="308">
        <v>3.3293518576727132E-2</v>
      </c>
      <c r="H299" s="309" t="s">
        <v>108</v>
      </c>
      <c r="I299" s="309"/>
      <c r="J299" s="309"/>
      <c r="K299" s="309"/>
      <c r="L299" s="310"/>
      <c r="M299" s="266" t="s">
        <v>9</v>
      </c>
      <c r="O299" s="145"/>
      <c r="P299" s="145"/>
      <c r="Q299" s="145"/>
      <c r="R299" s="145"/>
      <c r="S299" s="145"/>
      <c r="T299" s="145"/>
    </row>
    <row r="300" spans="3:20" ht="34.5" customHeight="1" x14ac:dyDescent="0.2">
      <c r="C300" s="311"/>
      <c r="D300" s="312"/>
      <c r="E300" s="313" t="s">
        <v>85</v>
      </c>
      <c r="F300" s="46">
        <v>94536</v>
      </c>
      <c r="G300" s="140">
        <v>1.8948457608484848E-2</v>
      </c>
      <c r="H300" s="314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94.536 plazas, un 57,5% del total de plazas. Aumentan un 1,9% respecto al mismo periodo del año anterior.</v>
      </c>
      <c r="I300" s="314"/>
      <c r="J300" s="314"/>
      <c r="K300" s="314"/>
      <c r="L300" s="315"/>
      <c r="M300" s="266"/>
      <c r="O300" s="145"/>
      <c r="P300" s="145"/>
      <c r="Q300" s="145"/>
      <c r="R300" s="145"/>
      <c r="S300" s="145"/>
      <c r="T300" s="145"/>
    </row>
    <row r="301" spans="3:20" ht="41.25" customHeight="1" thickBot="1" x14ac:dyDescent="0.25">
      <c r="C301" s="316"/>
      <c r="D301" s="317"/>
      <c r="E301" s="318" t="s">
        <v>86</v>
      </c>
      <c r="F301" s="319">
        <v>69830</v>
      </c>
      <c r="G301" s="320">
        <v>5.3369939057503091E-2</v>
      </c>
      <c r="H301" s="321" t="s">
        <v>109</v>
      </c>
      <c r="I301" s="321"/>
      <c r="J301" s="321"/>
      <c r="K301" s="321"/>
      <c r="L301" s="322"/>
      <c r="M301" s="266"/>
      <c r="Q301" s="323"/>
    </row>
    <row r="302" spans="3:20" ht="18.75" hidden="1" customHeight="1" x14ac:dyDescent="0.2">
      <c r="C302" s="324" t="s">
        <v>12</v>
      </c>
      <c r="D302" s="325"/>
      <c r="E302" s="326" t="s">
        <v>8</v>
      </c>
      <c r="F302" s="327">
        <v>3228</v>
      </c>
      <c r="G302" s="328">
        <v>0.12122264675234451</v>
      </c>
      <c r="H302" s="329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2.537, todas ellas pertenecientes a la tipología hotelera. Se registra un descenso con respecto al año anterior del 0,0%.</v>
      </c>
      <c r="I302" s="329"/>
      <c r="J302" s="329"/>
      <c r="K302" s="329"/>
      <c r="L302" s="330"/>
      <c r="M302" s="266"/>
      <c r="Q302" s="323"/>
    </row>
    <row r="303" spans="3:20" ht="48.75" customHeight="1" thickTop="1" thickBot="1" x14ac:dyDescent="0.25">
      <c r="C303" s="331"/>
      <c r="D303" s="332"/>
      <c r="E303" s="333" t="s">
        <v>85</v>
      </c>
      <c r="F303" s="334">
        <v>2537</v>
      </c>
      <c r="G303" s="320">
        <v>0</v>
      </c>
      <c r="H303" s="335"/>
      <c r="I303" s="335"/>
      <c r="J303" s="335"/>
      <c r="K303" s="335"/>
      <c r="L303" s="336"/>
      <c r="M303" s="266"/>
    </row>
    <row r="304" spans="3:20" ht="42" customHeight="1" thickTop="1" x14ac:dyDescent="0.2">
      <c r="C304" s="337" t="s">
        <v>13</v>
      </c>
      <c r="D304" s="338"/>
      <c r="E304" s="339" t="s">
        <v>8</v>
      </c>
      <c r="F304" s="340">
        <v>1571</v>
      </c>
      <c r="G304" s="328">
        <v>0.45194085027726438</v>
      </c>
      <c r="H304" s="341" t="s">
        <v>110</v>
      </c>
      <c r="I304" s="341"/>
      <c r="J304" s="341"/>
      <c r="K304" s="341"/>
      <c r="L304" s="342"/>
      <c r="M304" s="266"/>
    </row>
    <row r="305" spans="3:18" ht="34.5" customHeight="1" x14ac:dyDescent="0.2">
      <c r="C305" s="343"/>
      <c r="D305" s="344"/>
      <c r="E305" s="345" t="s">
        <v>85</v>
      </c>
      <c r="F305" s="79">
        <v>824</v>
      </c>
      <c r="G305" s="140">
        <v>0.42560553633218001</v>
      </c>
      <c r="H305" s="346" t="str">
        <f>CONCATENATE("Las plazas hoteleras estimadas se sitúan en ",FIXED(F305,0)," plazas, registrando un ",IF(G305&gt;0,"incremento del ","descenso del "),FIXED(G305*100,1),"%.")</f>
        <v>Las plazas hoteleras estimadas se sitúan en 824 plazas, registrando un incremento del 42,6%.</v>
      </c>
      <c r="I305" s="346"/>
      <c r="J305" s="346"/>
      <c r="K305" s="346"/>
      <c r="L305" s="347"/>
      <c r="M305" s="266"/>
    </row>
    <row r="306" spans="3:18" ht="34.5" customHeight="1" thickBot="1" x14ac:dyDescent="0.25">
      <c r="C306" s="348"/>
      <c r="D306" s="349"/>
      <c r="E306" s="350" t="s">
        <v>86</v>
      </c>
      <c r="F306" s="351">
        <v>747</v>
      </c>
      <c r="G306" s="320">
        <v>0.48214285714285721</v>
      </c>
      <c r="H306" s="352" t="s">
        <v>111</v>
      </c>
      <c r="I306" s="352"/>
      <c r="J306" s="352"/>
      <c r="K306" s="352"/>
      <c r="L306" s="353"/>
      <c r="M306" s="266"/>
    </row>
    <row r="307" spans="3:18" ht="39.75" customHeight="1" thickTop="1" x14ac:dyDescent="0.2">
      <c r="C307" s="354" t="s">
        <v>14</v>
      </c>
      <c r="D307" s="355"/>
      <c r="E307" s="326" t="s">
        <v>8</v>
      </c>
      <c r="F307" s="327">
        <v>29509</v>
      </c>
      <c r="G307" s="328">
        <v>5.5513824802374989E-2</v>
      </c>
      <c r="H307" s="329" t="s">
        <v>112</v>
      </c>
      <c r="I307" s="329"/>
      <c r="J307" s="329"/>
      <c r="K307" s="329"/>
      <c r="L307" s="330"/>
      <c r="M307" s="266"/>
    </row>
    <row r="308" spans="3:18" ht="34.5" customHeight="1" x14ac:dyDescent="0.2">
      <c r="C308" s="356"/>
      <c r="D308" s="357"/>
      <c r="E308" s="358" t="s">
        <v>85</v>
      </c>
      <c r="F308" s="66">
        <v>19717</v>
      </c>
      <c r="G308" s="140">
        <v>2.6820122903864263E-2</v>
      </c>
      <c r="H308" s="359" t="str">
        <f>CONCATENATE("La oferta hotelera asciende a ",FIXED(F308,0),", cifra que se ",IF(G308&gt;0,"incrementa un ","reduce un "),FIXED(G308*100,1),"% respecto al año anterior.")</f>
        <v>La oferta hotelera asciende a 19.717, cifra que se incrementa un 2,7% respecto al año anterior.</v>
      </c>
      <c r="I308" s="359"/>
      <c r="J308" s="359"/>
      <c r="K308" s="359"/>
      <c r="L308" s="360"/>
      <c r="M308" s="266"/>
    </row>
    <row r="309" spans="3:18" ht="34.5" customHeight="1" thickBot="1" x14ac:dyDescent="0.25">
      <c r="C309" s="361"/>
      <c r="D309" s="362"/>
      <c r="E309" s="333" t="s">
        <v>86</v>
      </c>
      <c r="F309" s="334">
        <v>9792</v>
      </c>
      <c r="G309" s="320">
        <v>0.11844660194174761</v>
      </c>
      <c r="H309" s="335" t="str">
        <f>CONCATENATE("Las plazas extrahoteras estimadas ascienden a ",FIXED(F309,0),", las cuales ",IF(G309&gt;0,"se incrementan un ","descienden un "),FIXED(G309*100,1),"%.")</f>
        <v>Las plazas extrahoteras estimadas ascienden a 9.792, las cuales se incrementan un 11,8%.</v>
      </c>
      <c r="I309" s="335"/>
      <c r="J309" s="335"/>
      <c r="K309" s="335"/>
      <c r="L309" s="336"/>
      <c r="M309" s="266"/>
    </row>
    <row r="310" spans="3:18" ht="34.5" customHeight="1" thickTop="1" x14ac:dyDescent="0.2">
      <c r="C310" s="363" t="s">
        <v>15</v>
      </c>
      <c r="D310" s="364"/>
      <c r="E310" s="365" t="s">
        <v>8</v>
      </c>
      <c r="F310" s="366">
        <v>130058</v>
      </c>
      <c r="G310" s="328">
        <v>2.2854536303007489E-2</v>
      </c>
      <c r="H310" s="341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130.058 experimentando un incremento interanual del 2,3%.</v>
      </c>
      <c r="I310" s="341"/>
      <c r="J310" s="341"/>
      <c r="K310" s="341"/>
      <c r="L310" s="342"/>
      <c r="M310" s="266"/>
    </row>
    <row r="311" spans="3:18" ht="34.5" customHeight="1" x14ac:dyDescent="0.2">
      <c r="C311" s="367"/>
      <c r="D311" s="368"/>
      <c r="E311" s="369" t="s">
        <v>85</v>
      </c>
      <c r="F311" s="91">
        <v>71458</v>
      </c>
      <c r="G311" s="140">
        <v>1.4149671449454226E-2</v>
      </c>
      <c r="H311" s="346" t="str">
        <f>CONCATENATE("Las plazas hoteleras, con un oferta de ",FIXED(F311,0)," plazas, se ",IF(G311&gt;0,"incrementan un ","reducen un "),FIXED(G311*100,1),"% respecto al mismo período del año anterior.")</f>
        <v>Las plazas hoteleras, con un oferta de 71.458 plazas, se incrementan un 1,4% respecto al mismo período del año anterior.</v>
      </c>
      <c r="I311" s="346"/>
      <c r="J311" s="346"/>
      <c r="K311" s="346"/>
      <c r="L311" s="347"/>
      <c r="M311" s="266"/>
    </row>
    <row r="312" spans="3:18" ht="34.5" customHeight="1" x14ac:dyDescent="0.2">
      <c r="C312" s="367"/>
      <c r="D312" s="368"/>
      <c r="E312" s="370" t="s">
        <v>86</v>
      </c>
      <c r="F312" s="371">
        <v>58600</v>
      </c>
      <c r="G312" s="372">
        <v>3.3673775378807891E-2</v>
      </c>
      <c r="H312" s="373" t="s">
        <v>113</v>
      </c>
      <c r="I312" s="373"/>
      <c r="J312" s="373"/>
      <c r="K312" s="373"/>
      <c r="L312" s="374"/>
      <c r="M312" s="266"/>
    </row>
    <row r="313" spans="3:18" ht="5.25" customHeight="1" thickBot="1" x14ac:dyDescent="0.25"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6"/>
      <c r="N313" s="257"/>
      <c r="O313" s="145"/>
      <c r="R313" s="145"/>
    </row>
    <row r="314" spans="3:18" ht="19.5" customHeight="1" thickBot="1" x14ac:dyDescent="0.25">
      <c r="C314" s="27" t="s">
        <v>87</v>
      </c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57"/>
      <c r="O314" s="145"/>
      <c r="P314" s="145"/>
      <c r="Q314" s="145"/>
    </row>
    <row r="315" spans="3:18" ht="5.25" customHeight="1" x14ac:dyDescent="0.2"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151"/>
      <c r="O315" s="145"/>
      <c r="P315" s="145"/>
      <c r="Q315" s="145"/>
    </row>
    <row r="316" spans="3:18" ht="44.25" customHeight="1" thickBot="1" x14ac:dyDescent="0.25">
      <c r="C316" s="375" t="s">
        <v>88</v>
      </c>
      <c r="D316" s="376"/>
      <c r="E316" s="377" t="s">
        <v>89</v>
      </c>
      <c r="F316" s="378">
        <v>358490</v>
      </c>
      <c r="G316" s="262">
        <v>0.40455975520406851</v>
      </c>
      <c r="H316" s="379" t="s">
        <v>114</v>
      </c>
      <c r="I316" s="379"/>
      <c r="J316" s="379"/>
      <c r="K316" s="379"/>
      <c r="L316" s="380"/>
      <c r="M316" s="266" t="s">
        <v>116</v>
      </c>
    </row>
    <row r="317" spans="3:18" ht="40.5" customHeight="1" thickTop="1" thickBot="1" x14ac:dyDescent="0.25">
      <c r="C317" s="375"/>
      <c r="D317" s="376"/>
      <c r="E317" s="381" t="s">
        <v>90</v>
      </c>
      <c r="F317" s="382">
        <v>163</v>
      </c>
      <c r="G317" s="383">
        <v>0.23484848484848486</v>
      </c>
      <c r="H317" s="384" t="s">
        <v>115</v>
      </c>
      <c r="I317" s="384"/>
      <c r="J317" s="384"/>
      <c r="K317" s="384"/>
      <c r="L317" s="385"/>
      <c r="M317" s="266"/>
    </row>
    <row r="318" spans="3:18" ht="13.5" thickTop="1" x14ac:dyDescent="0.2">
      <c r="C318" s="386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</row>
    <row r="319" spans="3:18" ht="29.25" customHeight="1" x14ac:dyDescent="0.2"/>
    <row r="320" spans="3:18" ht="18" customHeight="1" x14ac:dyDescent="0.2">
      <c r="C320" s="388" t="s">
        <v>91</v>
      </c>
      <c r="D320" s="388"/>
      <c r="E320" s="388"/>
      <c r="F320" s="388"/>
      <c r="G320" s="388"/>
      <c r="H320" s="388"/>
      <c r="I320" s="388"/>
      <c r="J320" s="388"/>
      <c r="K320" s="388"/>
      <c r="L320" s="388"/>
      <c r="M320" s="388"/>
    </row>
    <row r="322" spans="5:6" ht="6.75" customHeight="1" x14ac:dyDescent="0.2"/>
    <row r="324" spans="5:6" ht="8.25" customHeight="1" x14ac:dyDescent="0.2"/>
    <row r="327" spans="5:6" x14ac:dyDescent="0.2">
      <c r="E327" s="389"/>
      <c r="F327" s="389"/>
    </row>
    <row r="328" spans="5:6" x14ac:dyDescent="0.2">
      <c r="E328" s="389"/>
      <c r="F328" s="389"/>
    </row>
    <row r="331" spans="5:6" ht="21.75" customHeight="1" x14ac:dyDescent="0.2"/>
    <row r="333" spans="5:6" ht="6" customHeight="1" x14ac:dyDescent="0.2"/>
  </sheetData>
  <mergeCells count="163"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H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81" priority="280" stopIfTrue="1" operator="greaterThan">
      <formula>0</formula>
    </cfRule>
    <cfRule type="cellIs" dxfId="280" priority="281" stopIfTrue="1" operator="lessThan">
      <formula>0</formula>
    </cfRule>
    <cfRule type="cellIs" dxfId="279" priority="282" stopIfTrue="1" operator="equal">
      <formula>0</formula>
    </cfRule>
  </conditionalFormatting>
  <conditionalFormatting sqref="G9:G10 G15:G23">
    <cfRule type="cellIs" dxfId="278" priority="277" operator="equal">
      <formula>0</formula>
    </cfRule>
    <cfRule type="cellIs" dxfId="277" priority="278" operator="lessThan">
      <formula>0</formula>
    </cfRule>
    <cfRule type="cellIs" dxfId="276" priority="279" operator="greaterThan">
      <formula>0</formula>
    </cfRule>
  </conditionalFormatting>
  <conditionalFormatting sqref="G10 G15:G23">
    <cfRule type="cellIs" dxfId="275" priority="274" stopIfTrue="1" operator="greaterThan">
      <formula>0</formula>
    </cfRule>
    <cfRule type="cellIs" dxfId="274" priority="275" stopIfTrue="1" operator="lessThan">
      <formula>0</formula>
    </cfRule>
    <cfRule type="cellIs" dxfId="273" priority="276" stopIfTrue="1" operator="equal">
      <formula>0</formula>
    </cfRule>
  </conditionalFormatting>
  <conditionalFormatting sqref="G10 G15:G23">
    <cfRule type="cellIs" dxfId="272" priority="271" operator="equal">
      <formula>0</formula>
    </cfRule>
    <cfRule type="cellIs" dxfId="271" priority="272" operator="lessThan">
      <formula>0</formula>
    </cfRule>
    <cfRule type="cellIs" dxfId="270" priority="273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9" priority="265" operator="equal">
      <formula>0</formula>
    </cfRule>
    <cfRule type="cellIs" dxfId="268" priority="266" operator="lessThan">
      <formula>0</formula>
    </cfRule>
    <cfRule type="cellIs" dxfId="267" priority="267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6" priority="268" stopIfTrue="1" operator="greaterThan">
      <formula>0</formula>
    </cfRule>
    <cfRule type="cellIs" dxfId="265" priority="269" stopIfTrue="1" operator="lessThan">
      <formula>0</formula>
    </cfRule>
    <cfRule type="cellIs" dxfId="264" priority="270" stopIfTrue="1" operator="equal">
      <formula>0</formula>
    </cfRule>
  </conditionalFormatting>
  <conditionalFormatting sqref="G27:G28 G33:G41">
    <cfRule type="cellIs" dxfId="263" priority="214" stopIfTrue="1" operator="greaterThan">
      <formula>0</formula>
    </cfRule>
    <cfRule type="cellIs" dxfId="262" priority="215" stopIfTrue="1" operator="lessThan">
      <formula>0</formula>
    </cfRule>
    <cfRule type="cellIs" dxfId="261" priority="216" stopIfTrue="1" operator="equal">
      <formula>0</formula>
    </cfRule>
  </conditionalFormatting>
  <conditionalFormatting sqref="G27:G28 G33:G41">
    <cfRule type="cellIs" dxfId="260" priority="211" operator="equal">
      <formula>0</formula>
    </cfRule>
    <cfRule type="cellIs" dxfId="259" priority="212" operator="lessThan">
      <formula>0</formula>
    </cfRule>
    <cfRule type="cellIs" dxfId="258" priority="213" operator="greaterThan">
      <formula>0</formula>
    </cfRule>
  </conditionalFormatting>
  <conditionalFormatting sqref="G45:G47 G51:G59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45:G47 G51:G59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46:G47 G51:G59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46:G47 G51:G59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L27:L29 L33:L41">
    <cfRule type="cellIs" dxfId="245" priority="259" operator="equal">
      <formula>0</formula>
    </cfRule>
    <cfRule type="cellIs" dxfId="244" priority="260" operator="lessThan">
      <formula>0</formula>
    </cfRule>
    <cfRule type="cellIs" dxfId="243" priority="261" operator="greaterThan">
      <formula>0</formula>
    </cfRule>
  </conditionalFormatting>
  <conditionalFormatting sqref="L27:L29 L33:L41">
    <cfRule type="cellIs" dxfId="242" priority="262" stopIfTrue="1" operator="greaterThan">
      <formula>0</formula>
    </cfRule>
    <cfRule type="cellIs" dxfId="241" priority="263" stopIfTrue="1" operator="lessThan">
      <formula>0</formula>
    </cfRule>
    <cfRule type="cellIs" dxfId="240" priority="264" stopIfTrue="1" operator="equal">
      <formula>0</formula>
    </cfRule>
  </conditionalFormatting>
  <conditionalFormatting sqref="L45:L47 L51:L59">
    <cfRule type="cellIs" dxfId="239" priority="241" operator="equal">
      <formula>0</formula>
    </cfRule>
    <cfRule type="cellIs" dxfId="238" priority="242" operator="lessThan">
      <formula>0</formula>
    </cfRule>
    <cfRule type="cellIs" dxfId="237" priority="243" operator="greaterThan">
      <formula>0</formula>
    </cfRule>
  </conditionalFormatting>
  <conditionalFormatting sqref="L45:L47 L51:L59">
    <cfRule type="cellIs" dxfId="236" priority="244" stopIfTrue="1" operator="greaterThan">
      <formula>0</formula>
    </cfRule>
    <cfRule type="cellIs" dxfId="235" priority="245" stopIfTrue="1" operator="lessThan">
      <formula>0</formula>
    </cfRule>
    <cfRule type="cellIs" dxfId="234" priority="246" stopIfTrue="1" operator="equal">
      <formula>0</formula>
    </cfRule>
  </conditionalFormatting>
  <conditionalFormatting sqref="G68:G70 G74:G82">
    <cfRule type="cellIs" dxfId="233" priority="238" stopIfTrue="1" operator="greaterThan">
      <formula>0</formula>
    </cfRule>
    <cfRule type="cellIs" dxfId="232" priority="239" stopIfTrue="1" operator="lessThan">
      <formula>0</formula>
    </cfRule>
    <cfRule type="cellIs" dxfId="231" priority="240" stopIfTrue="1" operator="equal">
      <formula>0</formula>
    </cfRule>
  </conditionalFormatting>
  <conditionalFormatting sqref="G68:G70 G74:G82">
    <cfRule type="cellIs" dxfId="230" priority="235" operator="equal">
      <formula>0</formula>
    </cfRule>
    <cfRule type="cellIs" dxfId="229" priority="236" operator="lessThan">
      <formula>0</formula>
    </cfRule>
    <cfRule type="cellIs" dxfId="228" priority="237" operator="greaterThan">
      <formula>0</formula>
    </cfRule>
  </conditionalFormatting>
  <conditionalFormatting sqref="G69:G70 G74:G82">
    <cfRule type="cellIs" dxfId="227" priority="232" stopIfTrue="1" operator="greaterThan">
      <formula>0</formula>
    </cfRule>
    <cfRule type="cellIs" dxfId="226" priority="233" stopIfTrue="1" operator="lessThan">
      <formula>0</formula>
    </cfRule>
    <cfRule type="cellIs" dxfId="225" priority="234" stopIfTrue="1" operator="equal">
      <formula>0</formula>
    </cfRule>
  </conditionalFormatting>
  <conditionalFormatting sqref="G69:G70 G74:G82">
    <cfRule type="cellIs" dxfId="224" priority="229" operator="equal">
      <formula>0</formula>
    </cfRule>
    <cfRule type="cellIs" dxfId="223" priority="230" operator="lessThan">
      <formula>0</formula>
    </cfRule>
    <cfRule type="cellIs" dxfId="222" priority="231" operator="greaterThan">
      <formula>0</formula>
    </cfRule>
  </conditionalFormatting>
  <conditionalFormatting sqref="L68:L70 L74:L82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68:L70 L74:L82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11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11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28 G33:G41">
    <cfRule type="cellIs" dxfId="209" priority="208" stopIfTrue="1" operator="greaterThan">
      <formula>0</formula>
    </cfRule>
    <cfRule type="cellIs" dxfId="208" priority="209" stopIfTrue="1" operator="lessThan">
      <formula>0</formula>
    </cfRule>
    <cfRule type="cellIs" dxfId="207" priority="210" stopIfTrue="1" operator="equal">
      <formula>0</formula>
    </cfRule>
  </conditionalFormatting>
  <conditionalFormatting sqref="G28 G33:G41">
    <cfRule type="cellIs" dxfId="206" priority="205" operator="equal">
      <formula>0</formula>
    </cfRule>
    <cfRule type="cellIs" dxfId="205" priority="206" operator="lessThan">
      <formula>0</formula>
    </cfRule>
    <cfRule type="cellIs" dxfId="204" priority="207" operator="greaterThan">
      <formula>0</formula>
    </cfRule>
  </conditionalFormatting>
  <conditionalFormatting sqref="G29">
    <cfRule type="cellIs" dxfId="203" priority="202" stopIfTrue="1" operator="greaterThan">
      <formula>0</formula>
    </cfRule>
    <cfRule type="cellIs" dxfId="202" priority="203" stopIfTrue="1" operator="lessThan">
      <formula>0</formula>
    </cfRule>
    <cfRule type="cellIs" dxfId="201" priority="204" stopIfTrue="1" operator="equal">
      <formula>0</formula>
    </cfRule>
  </conditionalFormatting>
  <conditionalFormatting sqref="G29">
    <cfRule type="cellIs" dxfId="200" priority="199" operator="equal">
      <formula>0</formula>
    </cfRule>
    <cfRule type="cellIs" dxfId="199" priority="200" operator="lessThan">
      <formula>0</formula>
    </cfRule>
    <cfRule type="cellIs" dxfId="198" priority="201" operator="greaterThan">
      <formula>0</formula>
    </cfRule>
  </conditionalFormatting>
  <conditionalFormatting sqref="E124:E149">
    <cfRule type="cellIs" dxfId="197" priority="193" operator="equal">
      <formula>0</formula>
    </cfRule>
    <cfRule type="cellIs" dxfId="196" priority="194" operator="lessThan">
      <formula>0</formula>
    </cfRule>
    <cfRule type="cellIs" dxfId="195" priority="195" operator="greaterThan">
      <formula>0</formula>
    </cfRule>
  </conditionalFormatting>
  <conditionalFormatting sqref="E124:E149">
    <cfRule type="cellIs" dxfId="194" priority="196" stopIfTrue="1" operator="greaterThan">
      <formula>0</formula>
    </cfRule>
    <cfRule type="cellIs" dxfId="193" priority="197" stopIfTrue="1" operator="lessThan">
      <formula>0</formula>
    </cfRule>
    <cfRule type="cellIs" dxfId="192" priority="198" stopIfTrue="1" operator="equal">
      <formula>0</formula>
    </cfRule>
  </conditionalFormatting>
  <conditionalFormatting sqref="G124:G149 I124:I149 K124:K149 M124:M149">
    <cfRule type="cellIs" dxfId="191" priority="187" operator="equal">
      <formula>0</formula>
    </cfRule>
    <cfRule type="cellIs" dxfId="190" priority="188" operator="lessThan">
      <formula>0</formula>
    </cfRule>
    <cfRule type="cellIs" dxfId="189" priority="189" operator="greaterThan">
      <formula>0</formula>
    </cfRule>
  </conditionalFormatting>
  <conditionalFormatting sqref="G124:G149 I124:I149 K124:K149 M124:M149">
    <cfRule type="cellIs" dxfId="188" priority="190" stopIfTrue="1" operator="greaterThan">
      <formula>0</formula>
    </cfRule>
    <cfRule type="cellIs" dxfId="187" priority="191" stopIfTrue="1" operator="lessThan">
      <formula>0</formula>
    </cfRule>
    <cfRule type="cellIs" dxfId="186" priority="192" stopIfTrue="1" operator="equal">
      <formula>0</formula>
    </cfRule>
  </conditionalFormatting>
  <conditionalFormatting sqref="E156:E181">
    <cfRule type="cellIs" dxfId="185" priority="181" operator="equal">
      <formula>0</formula>
    </cfRule>
    <cfRule type="cellIs" dxfId="184" priority="182" operator="lessThan">
      <formula>0</formula>
    </cfRule>
    <cfRule type="cellIs" dxfId="183" priority="183" operator="greaterThan">
      <formula>0</formula>
    </cfRule>
  </conditionalFormatting>
  <conditionalFormatting sqref="E156:E181">
    <cfRule type="cellIs" dxfId="182" priority="184" stopIfTrue="1" operator="greaterThan">
      <formula>0</formula>
    </cfRule>
    <cfRule type="cellIs" dxfId="181" priority="185" stopIfTrue="1" operator="lessThan">
      <formula>0</formula>
    </cfRule>
    <cfRule type="cellIs" dxfId="180" priority="186" stopIfTrue="1" operator="equal">
      <formula>0</formula>
    </cfRule>
  </conditionalFormatting>
  <conditionalFormatting sqref="G156:G181 I156:I181 K156:K181 M156:M181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G156:G181 I156:I181 K156:K181 M156:M181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L86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L86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:G13">
    <cfRule type="cellIs" dxfId="167" priority="166" stopIfTrue="1" operator="greaterThan">
      <formula>0</formula>
    </cfRule>
    <cfRule type="cellIs" dxfId="166" priority="167" stopIfTrue="1" operator="lessThan">
      <formula>0</formula>
    </cfRule>
    <cfRule type="cellIs" dxfId="165" priority="168" stopIfTrue="1" operator="equal">
      <formula>0</formula>
    </cfRule>
  </conditionalFormatting>
  <conditionalFormatting sqref="G12:G13">
    <cfRule type="cellIs" dxfId="164" priority="163" operator="equal">
      <formula>0</formula>
    </cfRule>
    <cfRule type="cellIs" dxfId="163" priority="164" operator="lessThan">
      <formula>0</formula>
    </cfRule>
    <cfRule type="cellIs" dxfId="162" priority="165" operator="greaterThan">
      <formula>0</formula>
    </cfRule>
  </conditionalFormatting>
  <conditionalFormatting sqref="G12:G13">
    <cfRule type="cellIs" dxfId="161" priority="160" stopIfTrue="1" operator="greaterThan">
      <formula>0</formula>
    </cfRule>
    <cfRule type="cellIs" dxfId="160" priority="161" stopIfTrue="1" operator="lessThan">
      <formula>0</formula>
    </cfRule>
    <cfRule type="cellIs" dxfId="159" priority="162" stopIfTrue="1" operator="equal">
      <formula>0</formula>
    </cfRule>
  </conditionalFormatting>
  <conditionalFormatting sqref="G12:G13">
    <cfRule type="cellIs" dxfId="158" priority="157" operator="equal">
      <formula>0</formula>
    </cfRule>
    <cfRule type="cellIs" dxfId="157" priority="158" operator="lessThan">
      <formula>0</formula>
    </cfRule>
    <cfRule type="cellIs" dxfId="156" priority="159" operator="greaterThan">
      <formula>0</formula>
    </cfRule>
  </conditionalFormatting>
  <conditionalFormatting sqref="L12:L13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12:L13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30:G31">
    <cfRule type="cellIs" dxfId="149" priority="142" stopIfTrue="1" operator="greaterThan">
      <formula>0</formula>
    </cfRule>
    <cfRule type="cellIs" dxfId="148" priority="143" stopIfTrue="1" operator="lessThan">
      <formula>0</formula>
    </cfRule>
    <cfRule type="cellIs" dxfId="147" priority="144" stopIfTrue="1" operator="equal">
      <formula>0</formula>
    </cfRule>
  </conditionalFormatting>
  <conditionalFormatting sqref="G30:G31">
    <cfRule type="cellIs" dxfId="146" priority="139" operator="equal">
      <formula>0</formula>
    </cfRule>
    <cfRule type="cellIs" dxfId="145" priority="140" operator="lessThan">
      <formula>0</formula>
    </cfRule>
    <cfRule type="cellIs" dxfId="144" priority="141" operator="greaterThan">
      <formula>0</formula>
    </cfRule>
  </conditionalFormatting>
  <conditionalFormatting sqref="L30:L31">
    <cfRule type="cellIs" dxfId="143" priority="145" operator="equal">
      <formula>0</formula>
    </cfRule>
    <cfRule type="cellIs" dxfId="142" priority="146" operator="lessThan">
      <formula>0</formula>
    </cfRule>
    <cfRule type="cellIs" dxfId="141" priority="147" operator="greaterThan">
      <formula>0</formula>
    </cfRule>
  </conditionalFormatting>
  <conditionalFormatting sqref="L30:L31">
    <cfRule type="cellIs" dxfId="140" priority="148" stopIfTrue="1" operator="greaterThan">
      <formula>0</formula>
    </cfRule>
    <cfRule type="cellIs" dxfId="139" priority="149" stopIfTrue="1" operator="lessThan">
      <formula>0</formula>
    </cfRule>
    <cfRule type="cellIs" dxfId="138" priority="150" stopIfTrue="1" operator="equal">
      <formula>0</formula>
    </cfRule>
  </conditionalFormatting>
  <conditionalFormatting sqref="G30:G31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30:G31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G48:G49">
    <cfRule type="cellIs" dxfId="131" priority="130" stopIfTrue="1" operator="greaterThan">
      <formula>0</formula>
    </cfRule>
    <cfRule type="cellIs" dxfId="130" priority="131" stopIfTrue="1" operator="lessThan">
      <formula>0</formula>
    </cfRule>
    <cfRule type="cellIs" dxfId="129" priority="132" stopIfTrue="1" operator="equal">
      <formula>0</formula>
    </cfRule>
  </conditionalFormatting>
  <conditionalFormatting sqref="G48:G49">
    <cfRule type="cellIs" dxfId="128" priority="127" operator="equal">
      <formula>0</formula>
    </cfRule>
    <cfRule type="cellIs" dxfId="127" priority="128" operator="lessThan">
      <formula>0</formula>
    </cfRule>
    <cfRule type="cellIs" dxfId="126" priority="129" operator="greaterThan">
      <formula>0</formula>
    </cfRule>
  </conditionalFormatting>
  <conditionalFormatting sqref="G48:G49">
    <cfRule type="cellIs" dxfId="125" priority="124" stopIfTrue="1" operator="greaterThan">
      <formula>0</formula>
    </cfRule>
    <cfRule type="cellIs" dxfId="124" priority="125" stopIfTrue="1" operator="lessThan">
      <formula>0</formula>
    </cfRule>
    <cfRule type="cellIs" dxfId="123" priority="126" stopIfTrue="1" operator="equal">
      <formula>0</formula>
    </cfRule>
  </conditionalFormatting>
  <conditionalFormatting sqref="G48:G49">
    <cfRule type="cellIs" dxfId="122" priority="121" operator="equal">
      <formula>0</formula>
    </cfRule>
    <cfRule type="cellIs" dxfId="121" priority="122" operator="lessThan">
      <formula>0</formula>
    </cfRule>
    <cfRule type="cellIs" dxfId="120" priority="123" operator="greaterThan">
      <formula>0</formula>
    </cfRule>
  </conditionalFormatting>
  <conditionalFormatting sqref="L48:L49">
    <cfRule type="cellIs" dxfId="119" priority="115" operator="equal">
      <formula>0</formula>
    </cfRule>
    <cfRule type="cellIs" dxfId="118" priority="116" operator="lessThan">
      <formula>0</formula>
    </cfRule>
    <cfRule type="cellIs" dxfId="117" priority="117" operator="greaterThan">
      <formula>0</formula>
    </cfRule>
  </conditionalFormatting>
  <conditionalFormatting sqref="L48:L49">
    <cfRule type="cellIs" dxfId="116" priority="118" stopIfTrue="1" operator="greaterThan">
      <formula>0</formula>
    </cfRule>
    <cfRule type="cellIs" dxfId="115" priority="119" stopIfTrue="1" operator="lessThan">
      <formula>0</formula>
    </cfRule>
    <cfRule type="cellIs" dxfId="114" priority="120" stopIfTrue="1" operator="equal">
      <formula>0</formula>
    </cfRule>
  </conditionalFormatting>
  <conditionalFormatting sqref="G71:G7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71:G7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71:G72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71:G72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71:L72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71:L72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14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14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14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14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14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14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32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32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32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32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32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32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50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50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50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50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50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50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73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73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73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73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290:G292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290:G292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78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78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79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79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80:G28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80:G28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mayo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2018-07-03T15:48:14+00:00</PublishingStartDate>
    <_dlc_DocId xmlns="8b099203-c902-4a5b-992f-1f849b15ff82">Q5F7QW3RQ55V-2035-383</_dlc_DocId>
    <_dlc_DocIdUrl xmlns="8b099203-c902-4a5b-992f-1f849b15ff82">
      <Url>http://admin.webtenerife.com/es/investigacion/Situacion-turistica/indicadores-turisticos/_layouts/DocIdRedir.aspx?ID=Q5F7QW3RQ55V-2035-383</Url>
      <Description>Q5F7QW3RQ55V-2035-383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94DD45-3B60-47C3-963F-C5F788DEB768}"/>
</file>

<file path=customXml/itemProps2.xml><?xml version="1.0" encoding="utf-8"?>
<ds:datastoreItem xmlns:ds="http://schemas.openxmlformats.org/officeDocument/2006/customXml" ds:itemID="{42D37F09-233F-4142-A863-268EDC7FFAF0}"/>
</file>

<file path=customXml/itemProps3.xml><?xml version="1.0" encoding="utf-8"?>
<ds:datastoreItem xmlns:ds="http://schemas.openxmlformats.org/officeDocument/2006/customXml" ds:itemID="{E12EC73C-CDBF-4183-AE32-8EBC58C0AD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(mayo y acumulado 2018)</dc:title>
  <dc:creator>Manuela Rabaneda</dc:creator>
  <cp:lastModifiedBy>Manuela Rabaneda</cp:lastModifiedBy>
  <cp:lastPrinted>2018-06-22T09:05:59Z</cp:lastPrinted>
  <dcterms:created xsi:type="dcterms:W3CDTF">2018-06-22T08:50:59Z</dcterms:created>
  <dcterms:modified xsi:type="dcterms:W3CDTF">2018-06-22T09:07:26Z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e0a75f6c-ac7e-4c17-a57a-fdd0ca622f52</vt:lpwstr>
  </property>
</Properties>
</file>