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"/>
    </mc:Choice>
  </mc:AlternateContent>
  <bookViews>
    <workbookView xWindow="0" yWindow="0" windowWidth="28800" windowHeight="122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01" i="1" l="1"/>
  <c r="G282" i="1"/>
  <c r="H309" i="1"/>
  <c r="G280" i="1"/>
  <c r="H304" i="1"/>
  <c r="H308" i="1"/>
  <c r="G279" i="1"/>
  <c r="G281" i="1"/>
  <c r="G283" i="1"/>
  <c r="H307" i="1"/>
  <c r="H299" i="1"/>
  <c r="H310" i="1"/>
  <c r="C215" i="1"/>
  <c r="G152" i="1"/>
  <c r="I62" i="1"/>
  <c r="E184" i="1"/>
  <c r="E242" i="1"/>
  <c r="E294" i="1" s="1"/>
  <c r="E117" i="1"/>
</calcChain>
</file>

<file path=xl/sharedStrings.xml><?xml version="1.0" encoding="utf-8"?>
<sst xmlns="http://schemas.openxmlformats.org/spreadsheetml/2006/main" count="586" uniqueCount="112">
  <si>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</si>
  <si>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</si>
  <si>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</si>
  <si>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</si>
  <si>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</si>
  <si>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</si>
  <si>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</si>
  <si>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</si>
  <si>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</si>
  <si>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</si>
  <si>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</si>
  <si>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</si>
  <si>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</si>
  <si>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</si>
  <si>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</si>
  <si>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</si>
  <si>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</si>
  <si>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</si>
  <si>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</si>
  <si>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</si>
  <si>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</si>
  <si>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</si>
  <si>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</si>
  <si>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</si>
  <si>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</si>
  <si>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</si>
  <si>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</si>
  <si>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</si>
  <si>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</si>
  <si>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</si>
  <si>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</si>
  <si>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</si>
  <si>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</si>
  <si>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</si>
  <si>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</si>
  <si>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</si>
  <si>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</si>
  <si>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</si>
  <si>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</si>
  <si>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</si>
  <si>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</si>
  <si>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</si>
  <si>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</si>
  <si>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</si>
  <si>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</si>
  <si>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</si>
  <si>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</si>
  <si>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</si>
  <si>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</si>
  <si>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</si>
  <si>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</si>
  <si>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</si>
  <si>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</si>
  <si>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</si>
  <si>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</si>
  <si>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</si>
  <si>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</si>
  <si>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</si>
  <si>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</si>
  <si>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</si>
  <si>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</si>
  <si>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</si>
  <si>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</si>
  <si>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</si>
  <si>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</si>
  <si>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</si>
  <si>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</si>
  <si>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</si>
  <si>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</si>
  <si>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</si>
  <si>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</si>
  <si>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</si>
  <si>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</si>
  <si>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</si>
  <si>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</si>
  <si>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</si>
  <si>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</si>
  <si>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</si>
  <si>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</si>
  <si>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</si>
  <si>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</si>
  <si>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</si>
  <si>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</si>
  <si>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</si>
  <si>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</si>
  <si>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</si>
  <si>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</si>
  <si>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</si>
  <si>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</si>
  <si>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</si>
  <si>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</si>
  <si>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</si>
  <si>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</si>
  <si>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enero 2018</t>
  </si>
  <si>
    <t>año 2017</t>
  </si>
  <si>
    <t>Muestra hotelera= 95,1%;   Muestra extrahotelera= 62,7%;   Muestra total= 81,4%</t>
  </si>
  <si>
    <t>El gasto medio total por turista en el año 2017 ha ascendido a 1.085€ .</t>
  </si>
  <si>
    <t>año 2017 
Encuesta sobre el turista que visita Tenerife, Cabildo de Tenerife</t>
  </si>
  <si>
    <t>El número de plazas autorizadas por Policía Turística a fecha de enero 2018 asciendían a 139.937 plazas, registrando un incremento del 0,4% respecto al cierre del año 2017.</t>
  </si>
  <si>
    <t>Las plazas hoteleras autorizadas ascienden a 84.115 y representan el 60% del total. Con respecto al año 2017, las plazas hoteleras se reducen un 0,0%.</t>
  </si>
  <si>
    <t>Las plazas extrahoteleras autorizadas, el 39% del total, ascienden a  54.347 (no incluye oferta rural). Aumentan un +1,0%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</si>
  <si>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</si>
  <si>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918, registrando un incremento del 0,0% respecto a 2017.</t>
  </si>
  <si>
    <t>Las plazas estimadas por el STDE del Cabildo de Tenerife en el I semestre de 2018 ascienden a 164.366. Se incremantan un 3,3% respecto al mismo período del año anterior.</t>
  </si>
  <si>
    <t>La oferta extrahotelera estimada por el STDE del Cabildo de Tenerife en el I semestre de 2018, asciende a 69.830 plazas, incluyendo oferta rural. Supone el 42,5% del total de las plazas turísticas, registrando un incremento del 5,3%.</t>
  </si>
  <si>
    <t>Las plazas estimadas para la zona de La Laguna, Bajamar, La Punta ascienden a 1.571 en el I semestre de 2018, registrando un incremento respecto al mismo periodo del año anterior del 45,2%.</t>
  </si>
  <si>
    <t>Las plazas extrahoteleras se estiman en 747, registrándose un incremento del 48,2% respecto al I semestre del año anterior.</t>
  </si>
  <si>
    <t>Las plazas totales estimadas para la zona Norte se sitúan en las 29.509 plazas,  registrándose un incremento del 5,6% con respecto al incremento del 48,2% respecto al I semestre del año anterior.</t>
  </si>
  <si>
    <t>Las plazas extrahoteleras estimadas se sitúan en las 58.600 en el I semestre del  2018, con un incremento del 3,4%  respecto al I semestre del año anterior.</t>
  </si>
  <si>
    <t>Por el Puerto de Santa Cruz de Tenerife han pasado en el primer mes del año 2018, 89.388 cruceristas, un 52,8% más en comparación al mismo período del año 2017</t>
  </si>
  <si>
    <t>El número de buques de crucero en el Puerto de Santa Cruz de Tenerife en enero 2018 ascienden a un total de 0 cruceros, cifra que se reduce un -100,0% respecto al mismo período del año anterior.</t>
  </si>
  <si>
    <t>enero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</si>
</sst>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5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9" xfId="0" applyFont="1" applyFill="1" applyBorder="1" applyAlignment="1" applyProtection="1">
      <alignment horizontal="justify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3" xfId="0" applyFont="1" applyFill="1" applyBorder="1" applyAlignment="1" applyProtection="1">
      <alignment horizontal="justify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3" fontId="9" fillId="5" borderId="12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7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7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3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7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0" fontId="12" fillId="7" borderId="130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3" xfId="0" applyFont="1" applyFill="1" applyBorder="1" applyAlignment="1" applyProtection="1">
      <alignment horizontal="justify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3" fontId="10" fillId="7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7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3" xfId="0" applyFont="1" applyFill="1" applyBorder="1" applyAlignment="1" applyProtection="1">
      <alignment horizontal="justify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0" fontId="12" fillId="6" borderId="130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3" fontId="10" fillId="6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12" fillId="6" borderId="122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3" xfId="0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justify" vertical="center" wrapText="1"/>
      <protection hidden="1"/>
    </xf>
    <xf numFmtId="0" fontId="2" fillId="7" borderId="115" xfId="0" applyFont="1" applyFill="1" applyBorder="1" applyAlignment="1" applyProtection="1">
      <alignment horizontal="justify" vertical="center" wrapText="1"/>
      <protection hidden="1"/>
    </xf>
    <xf numFmtId="0" fontId="2" fillId="0" borderId="144" xfId="0" applyFont="1" applyFill="1" applyBorder="1" applyAlignment="1" applyProtection="1">
      <alignment vertical="center" wrapText="1"/>
      <protection hidden="1"/>
    </xf>
    <xf numFmtId="0" fontId="2" fillId="0" borderId="144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6857A325-B924-4087-9556-7C1C43EB3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16AD2E5F-96BC-4982-BF6F-F0D872BE7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CDEAC4D6-B8D8-42F6-985C-BF6DB9F5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27B49AFE-2570-4FF1-98C4-D5E87439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BE198A3F-220C-4B58-8A46-8709906F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95E19F-6A40-4E49-A46F-E718DEAF11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4862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Normal="100" workbookViewId="0">
      <selection activeCell="P5" sqref="P5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426320</v>
      </c>
      <c r="G9" s="36">
        <v>-2.3985304613368674E-3</v>
      </c>
      <c r="H9" s="37"/>
      <c r="I9" s="38" t="s">
        <v>7</v>
      </c>
      <c r="J9" s="39" t="s">
        <v>8</v>
      </c>
      <c r="K9" s="40">
        <v>5704047</v>
      </c>
      <c r="L9" s="41">
        <v>1.9168755373640822E-2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287456</v>
      </c>
      <c r="G10" s="47">
        <v>-1.779850682520967E-2</v>
      </c>
      <c r="H10" s="48"/>
      <c r="I10" s="43"/>
      <c r="J10" s="45" t="s">
        <v>10</v>
      </c>
      <c r="K10" s="46">
        <v>3847979</v>
      </c>
      <c r="L10" s="49">
        <v>1.2551177136638003E-2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138864</v>
      </c>
      <c r="G11" s="36">
        <v>3.1066231066231076E-2</v>
      </c>
      <c r="H11" s="48"/>
      <c r="I11" s="53"/>
      <c r="J11" s="54" t="s">
        <v>11</v>
      </c>
      <c r="K11" s="55">
        <v>1856068</v>
      </c>
      <c r="L11" s="56">
        <v>3.316758355074878E-2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19878</v>
      </c>
      <c r="G12" s="61">
        <v>-4.5336663144750711E-2</v>
      </c>
      <c r="H12" s="62"/>
      <c r="I12" s="57" t="s">
        <v>12</v>
      </c>
      <c r="J12" s="59" t="s">
        <v>8</v>
      </c>
      <c r="K12" s="60">
        <v>240458</v>
      </c>
      <c r="L12" s="41">
        <v>1.7755636726867863E-2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19878</v>
      </c>
      <c r="G13" s="47">
        <v>-4.5336663144750711E-2</v>
      </c>
      <c r="H13" s="62"/>
      <c r="I13" s="63"/>
      <c r="J13" s="65" t="s">
        <v>10</v>
      </c>
      <c r="K13" s="66">
        <v>240458</v>
      </c>
      <c r="L13" s="49">
        <v>2.091869010873304E-2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5626</v>
      </c>
      <c r="G15" s="61">
        <v>0.31356525799673118</v>
      </c>
      <c r="H15" s="62"/>
      <c r="I15" s="72" t="s">
        <v>13</v>
      </c>
      <c r="J15" s="74" t="s">
        <v>8</v>
      </c>
      <c r="K15" s="75">
        <v>55412</v>
      </c>
      <c r="L15" s="41">
        <v>0.28046216060080886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4659</v>
      </c>
      <c r="G16" s="47">
        <v>0.43796296296296289</v>
      </c>
      <c r="H16" s="62"/>
      <c r="I16" s="76"/>
      <c r="J16" s="78" t="s">
        <v>10</v>
      </c>
      <c r="K16" s="79">
        <v>43167</v>
      </c>
      <c r="L16" s="49">
        <v>0.23450682071667561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967</v>
      </c>
      <c r="G17" s="71">
        <v>-7.286673058485138E-2</v>
      </c>
      <c r="H17" s="62"/>
      <c r="I17" s="80"/>
      <c r="J17" s="82" t="s">
        <v>11</v>
      </c>
      <c r="K17" s="83">
        <v>12245</v>
      </c>
      <c r="L17" s="56">
        <v>0.47388059701492535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75899</v>
      </c>
      <c r="G18" s="61">
        <v>-1.6125896063155398E-2</v>
      </c>
      <c r="H18" s="62"/>
      <c r="I18" s="57" t="s">
        <v>14</v>
      </c>
      <c r="J18" s="59" t="s">
        <v>8</v>
      </c>
      <c r="K18" s="60">
        <v>1086754</v>
      </c>
      <c r="L18" s="41">
        <v>8.3804966685648408E-2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56898</v>
      </c>
      <c r="G19" s="47">
        <v>-1.8475392019872694E-2</v>
      </c>
      <c r="H19" s="62"/>
      <c r="I19" s="63"/>
      <c r="J19" s="65" t="s">
        <v>10</v>
      </c>
      <c r="K19" s="66">
        <v>799060</v>
      </c>
      <c r="L19" s="49">
        <v>8.3750389930965286E-2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19001</v>
      </c>
      <c r="G20" s="71">
        <v>-9.0226348179827109E-3</v>
      </c>
      <c r="H20" s="62"/>
      <c r="I20" s="67"/>
      <c r="J20" s="69" t="s">
        <v>11</v>
      </c>
      <c r="K20" s="70">
        <v>287694</v>
      </c>
      <c r="L20" s="56">
        <v>8.3956580548658399E-2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324917</v>
      </c>
      <c r="G21" s="61">
        <v>-5.5368090139251702E-4</v>
      </c>
      <c r="H21" s="62"/>
      <c r="I21" s="84" t="s">
        <v>15</v>
      </c>
      <c r="J21" s="86" t="s">
        <v>8</v>
      </c>
      <c r="K21" s="87">
        <v>4321423</v>
      </c>
      <c r="L21" s="41">
        <v>1.6034284350117112E-3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206021</v>
      </c>
      <c r="G22" s="47">
        <v>-2.1900547869764586E-2</v>
      </c>
      <c r="H22" s="62"/>
      <c r="I22" s="88"/>
      <c r="J22" s="90" t="s">
        <v>10</v>
      </c>
      <c r="K22" s="91">
        <v>2765294</v>
      </c>
      <c r="L22" s="49">
        <v>-9.7329499694357446E-3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118896</v>
      </c>
      <c r="G23" s="71">
        <v>3.8728672147331444E-2</v>
      </c>
      <c r="H23" s="62"/>
      <c r="I23" s="92"/>
      <c r="J23" s="94" t="s">
        <v>11</v>
      </c>
      <c r="K23" s="95">
        <v>1556129</v>
      </c>
      <c r="L23" s="56">
        <v>2.2402288519558056E-2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3526557</v>
      </c>
      <c r="G27" s="36">
        <v>-1.1736230736313913E-2</v>
      </c>
      <c r="H27" s="37"/>
      <c r="I27" s="38" t="s">
        <v>7</v>
      </c>
      <c r="J27" s="39" t="s">
        <v>8</v>
      </c>
      <c r="K27" s="40">
        <v>42032685</v>
      </c>
      <c r="L27" s="41">
        <v>-4.0895116355572636E-3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2215535</v>
      </c>
      <c r="G28" s="47">
        <v>-3.3071023531943022E-2</v>
      </c>
      <c r="H28" s="48"/>
      <c r="I28" s="43"/>
      <c r="J28" s="45" t="s">
        <v>10</v>
      </c>
      <c r="K28" s="46">
        <v>26920858</v>
      </c>
      <c r="L28" s="49">
        <v>-1.3411857187488829E-2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1311022</v>
      </c>
      <c r="G29" s="36">
        <v>2.6540842485393012E-2</v>
      </c>
      <c r="H29" s="48"/>
      <c r="I29" s="53"/>
      <c r="J29" s="54" t="s">
        <v>11</v>
      </c>
      <c r="K29" s="55">
        <v>15111827</v>
      </c>
      <c r="L29" s="56">
        <v>1.2961660450318657E-2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52029</v>
      </c>
      <c r="G30" s="61">
        <v>-4.1752615293944251E-2</v>
      </c>
      <c r="H30" s="62"/>
      <c r="I30" s="57" t="s">
        <v>12</v>
      </c>
      <c r="J30" s="59" t="s">
        <v>8</v>
      </c>
      <c r="K30" s="60">
        <v>567779</v>
      </c>
      <c r="L30" s="41">
        <v>1.8156153506836414E-3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52029</v>
      </c>
      <c r="G31" s="47">
        <v>-4.1752615293944251E-2</v>
      </c>
      <c r="H31" s="62"/>
      <c r="I31" s="63"/>
      <c r="J31" s="65" t="s">
        <v>10</v>
      </c>
      <c r="K31" s="66">
        <v>567779</v>
      </c>
      <c r="L31" s="49">
        <v>1.894394165352109E-2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21252</v>
      </c>
      <c r="G33" s="61">
        <v>0.26439790575916233</v>
      </c>
      <c r="H33" s="62"/>
      <c r="I33" s="72" t="s">
        <v>13</v>
      </c>
      <c r="J33" s="74" t="s">
        <v>8</v>
      </c>
      <c r="K33" s="75">
        <v>206377</v>
      </c>
      <c r="L33" s="41">
        <v>0.3364049032876375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12496</v>
      </c>
      <c r="G34" s="47">
        <v>0.13775835381953927</v>
      </c>
      <c r="H34" s="62"/>
      <c r="I34" s="76"/>
      <c r="J34" s="78" t="s">
        <v>10</v>
      </c>
      <c r="K34" s="79">
        <v>129109</v>
      </c>
      <c r="L34" s="49">
        <v>0.30502769579104849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8756</v>
      </c>
      <c r="G35" s="71">
        <v>0.50317596566523615</v>
      </c>
      <c r="H35" s="62"/>
      <c r="I35" s="80"/>
      <c r="J35" s="82" t="s">
        <v>11</v>
      </c>
      <c r="K35" s="83">
        <v>77268</v>
      </c>
      <c r="L35" s="56">
        <v>0.39234165240111718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670391</v>
      </c>
      <c r="G36" s="61">
        <v>3.5541612216589247E-2</v>
      </c>
      <c r="H36" s="62"/>
      <c r="I36" s="57" t="s">
        <v>14</v>
      </c>
      <c r="J36" s="59" t="s">
        <v>8</v>
      </c>
      <c r="K36" s="60">
        <v>7581726</v>
      </c>
      <c r="L36" s="41">
        <v>6.4420100324728669E-2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464123</v>
      </c>
      <c r="G37" s="47">
        <v>1.9121021485897449E-2</v>
      </c>
      <c r="H37" s="62"/>
      <c r="I37" s="63"/>
      <c r="J37" s="65" t="s">
        <v>10</v>
      </c>
      <c r="K37" s="66">
        <v>5436941</v>
      </c>
      <c r="L37" s="49">
        <v>7.0959045664085618E-2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206268</v>
      </c>
      <c r="G38" s="71">
        <v>7.4497179202675401E-2</v>
      </c>
      <c r="H38" s="62"/>
      <c r="I38" s="67"/>
      <c r="J38" s="69" t="s">
        <v>11</v>
      </c>
      <c r="K38" s="70">
        <v>2144785</v>
      </c>
      <c r="L38" s="56">
        <v>4.8196457082926303E-2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2782885</v>
      </c>
      <c r="G39" s="61">
        <v>-2.3532334415574119E-2</v>
      </c>
      <c r="H39" s="62"/>
      <c r="I39" s="84" t="s">
        <v>15</v>
      </c>
      <c r="J39" s="86" t="s">
        <v>8</v>
      </c>
      <c r="K39" s="87">
        <v>33676803</v>
      </c>
      <c r="L39" s="41">
        <v>-1.9918782318576023E-2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1686887</v>
      </c>
      <c r="G40" s="47">
        <v>-4.7288600527386815E-2</v>
      </c>
      <c r="H40" s="62"/>
      <c r="I40" s="88"/>
      <c r="J40" s="90" t="s">
        <v>10</v>
      </c>
      <c r="K40" s="91">
        <v>20787029</v>
      </c>
      <c r="L40" s="49">
        <v>-3.5582220201042292E-2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1095998</v>
      </c>
      <c r="G41" s="71">
        <v>1.5439150439066962E-2</v>
      </c>
      <c r="H41" s="62"/>
      <c r="I41" s="92"/>
      <c r="J41" s="94" t="s">
        <v>11</v>
      </c>
      <c r="K41" s="95">
        <v>12889774</v>
      </c>
      <c r="L41" s="56">
        <v>6.4419661645300774E-3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8.2720890410958905</v>
      </c>
      <c r="G45" s="101">
        <v>-7.8159587061687574E-2</v>
      </c>
      <c r="H45" s="37"/>
      <c r="I45" s="38" t="s">
        <v>7</v>
      </c>
      <c r="J45" s="39" t="s">
        <v>8</v>
      </c>
      <c r="K45" s="100">
        <v>7.3689233275953017</v>
      </c>
      <c r="L45" s="102">
        <v>-0.17209215921100274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7.7073882611599691</v>
      </c>
      <c r="G46" s="104">
        <v>-0.12173718944054723</v>
      </c>
      <c r="H46" s="48"/>
      <c r="I46" s="43"/>
      <c r="J46" s="45" t="s">
        <v>10</v>
      </c>
      <c r="K46" s="103">
        <v>6.9961031492115735</v>
      </c>
      <c r="L46" s="105">
        <v>-0.1841093140246981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9.4410502362023276</v>
      </c>
      <c r="G47" s="107">
        <v>-4.1619796467704973E-2</v>
      </c>
      <c r="H47" s="48"/>
      <c r="I47" s="53"/>
      <c r="J47" s="54" t="s">
        <v>11</v>
      </c>
      <c r="K47" s="106">
        <v>8.1418498675695066</v>
      </c>
      <c r="L47" s="108">
        <v>-0.16240850837950127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2.6174162390582554</v>
      </c>
      <c r="G48" s="101">
        <v>9.7896902156850985E-3</v>
      </c>
      <c r="H48" s="62"/>
      <c r="I48" s="57" t="s">
        <v>12</v>
      </c>
      <c r="J48" s="59" t="s">
        <v>8</v>
      </c>
      <c r="K48" s="109">
        <v>2.3612398007136379</v>
      </c>
      <c r="L48" s="102">
        <v>-3.7570000228532408E-2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2.6174162390582554</v>
      </c>
      <c r="G49" s="104">
        <v>9.7896902156850985E-3</v>
      </c>
      <c r="H49" s="62"/>
      <c r="I49" s="63"/>
      <c r="J49" s="65" t="s">
        <v>10</v>
      </c>
      <c r="K49" s="110">
        <v>2.3612398007136379</v>
      </c>
      <c r="L49" s="105">
        <v>-4.576164063822219E-3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3.7774617845716318</v>
      </c>
      <c r="G51" s="101">
        <v>-0.14689030508515089</v>
      </c>
      <c r="H51" s="62"/>
      <c r="I51" s="72" t="s">
        <v>13</v>
      </c>
      <c r="J51" s="74" t="s">
        <v>8</v>
      </c>
      <c r="K51" s="112">
        <v>3.7244098751173031</v>
      </c>
      <c r="L51" s="102">
        <v>0.15590612006242166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2.6821206267439366</v>
      </c>
      <c r="G52" s="104">
        <v>-0.70769418807087803</v>
      </c>
      <c r="H52" s="62"/>
      <c r="I52" s="76"/>
      <c r="J52" s="78" t="s">
        <v>10</v>
      </c>
      <c r="K52" s="113">
        <v>2.9909189890425556</v>
      </c>
      <c r="L52" s="105">
        <v>0.16162279548863312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9.0548086866597721</v>
      </c>
      <c r="G53" s="107">
        <v>3.4699572964392544</v>
      </c>
      <c r="H53" s="62"/>
      <c r="I53" s="80"/>
      <c r="J53" s="82" t="s">
        <v>11</v>
      </c>
      <c r="K53" s="114">
        <v>6.3101674152715397</v>
      </c>
      <c r="L53" s="108">
        <v>-0.36953889190226885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8.8326723672248644</v>
      </c>
      <c r="G54" s="101">
        <v>0.44069901902736142</v>
      </c>
      <c r="H54" s="62"/>
      <c r="I54" s="57" t="s">
        <v>14</v>
      </c>
      <c r="J54" s="59" t="s">
        <v>8</v>
      </c>
      <c r="K54" s="109">
        <v>6.9764877792030209</v>
      </c>
      <c r="L54" s="102">
        <v>-0.12705348501703639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8.1571056979155685</v>
      </c>
      <c r="G55" s="104">
        <v>0.30092394559967595</v>
      </c>
      <c r="H55" s="62"/>
      <c r="I55" s="63"/>
      <c r="J55" s="65" t="s">
        <v>10</v>
      </c>
      <c r="K55" s="110">
        <v>6.8041711511025458</v>
      </c>
      <c r="L55" s="105">
        <v>-8.1267809443222205E-2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10.855639176885427</v>
      </c>
      <c r="G56" s="107">
        <v>0.84380022830923096</v>
      </c>
      <c r="H56" s="62"/>
      <c r="I56" s="67"/>
      <c r="J56" s="69" t="s">
        <v>11</v>
      </c>
      <c r="K56" s="111">
        <v>7.4550911732604783</v>
      </c>
      <c r="L56" s="108">
        <v>-0.25433684592486028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8.564910423277329</v>
      </c>
      <c r="G57" s="101">
        <v>-0.20155312452532748</v>
      </c>
      <c r="H57" s="62"/>
      <c r="I57" s="84" t="s">
        <v>15</v>
      </c>
      <c r="J57" s="86" t="s">
        <v>8</v>
      </c>
      <c r="K57" s="115">
        <v>7.7929892537712693</v>
      </c>
      <c r="L57" s="102">
        <v>-0.17113107984753562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8.1879371520378985</v>
      </c>
      <c r="G58" s="104">
        <v>-0.21819386194844803</v>
      </c>
      <c r="H58" s="62"/>
      <c r="I58" s="88"/>
      <c r="J58" s="90" t="s">
        <v>10</v>
      </c>
      <c r="K58" s="116">
        <v>7.5171135510365259</v>
      </c>
      <c r="L58" s="105">
        <v>-0.20148104235793163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9.2181234019647427</v>
      </c>
      <c r="G59" s="121">
        <v>-0.21142151648051843</v>
      </c>
      <c r="H59" s="122"/>
      <c r="I59" s="117"/>
      <c r="J59" s="119" t="s">
        <v>11</v>
      </c>
      <c r="K59" s="120">
        <v>8.2832297322394215</v>
      </c>
      <c r="L59" s="123">
        <v>-0.13135682047431985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año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0.69211335206676838</v>
      </c>
      <c r="G68" s="61">
        <v>-4.3578855865723187E-2</v>
      </c>
      <c r="H68" s="37"/>
      <c r="I68" s="38" t="s">
        <v>7</v>
      </c>
      <c r="J68" s="39" t="s">
        <v>8</v>
      </c>
      <c r="K68" s="130">
        <v>0.71994153482141432</v>
      </c>
      <c r="L68" s="41">
        <v>-1.1664020055052071E-2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0.75599635025537293</v>
      </c>
      <c r="G69" s="47">
        <v>-5.1052122167709713E-2</v>
      </c>
      <c r="H69" s="48"/>
      <c r="I69" s="43"/>
      <c r="J69" s="45" t="s">
        <v>10</v>
      </c>
      <c r="K69" s="131">
        <v>0.79217274700686247</v>
      </c>
      <c r="L69" s="49">
        <v>-1.6644611605424964E-2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0.60562841555297886</v>
      </c>
      <c r="G70" s="71">
        <v>-2.5469776170103597E-2</v>
      </c>
      <c r="H70" s="48"/>
      <c r="I70" s="53"/>
      <c r="J70" s="54" t="s">
        <v>11</v>
      </c>
      <c r="K70" s="132">
        <v>0.61933971040864921</v>
      </c>
      <c r="L70" s="56">
        <v>-8.4987930565960657E-4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0.51993644321861132</v>
      </c>
      <c r="G71" s="61">
        <v>-0.14535495025751721</v>
      </c>
      <c r="H71" s="62"/>
      <c r="I71" s="57" t="s">
        <v>12</v>
      </c>
      <c r="J71" s="59" t="s">
        <v>8</v>
      </c>
      <c r="K71" s="133">
        <v>0.53432441410826725</v>
      </c>
      <c r="L71" s="41">
        <v>-5.9036558109604065E-2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0.6615509809655804</v>
      </c>
      <c r="G72" s="47">
        <v>-4.1752615293944362E-2</v>
      </c>
      <c r="H72" s="62"/>
      <c r="I72" s="63"/>
      <c r="J72" s="65" t="s">
        <v>10</v>
      </c>
      <c r="K72" s="134">
        <v>0.61314895707906547</v>
      </c>
      <c r="L72" s="49">
        <v>2.9746229627357845E-2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0.43637707644606888</v>
      </c>
      <c r="G74" s="61">
        <v>-0.12916706936256295</v>
      </c>
      <c r="H74" s="62"/>
      <c r="I74" s="72" t="s">
        <v>13</v>
      </c>
      <c r="J74" s="74" t="s">
        <v>8</v>
      </c>
      <c r="K74" s="136">
        <v>0.45183402882076568</v>
      </c>
      <c r="L74" s="41">
        <v>4.4203663930062698E-2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0.48919511431255874</v>
      </c>
      <c r="G75" s="47">
        <v>-0.20191222268483777</v>
      </c>
      <c r="H75" s="62"/>
      <c r="I75" s="76"/>
      <c r="J75" s="78" t="s">
        <v>10</v>
      </c>
      <c r="K75" s="137">
        <v>0.50387146124245807</v>
      </c>
      <c r="L75" s="49">
        <v>9.5975943090628624E-2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0.3781146089735285</v>
      </c>
      <c r="G76" s="71">
        <v>1.419101297895442E-2</v>
      </c>
      <c r="H76" s="62"/>
      <c r="I76" s="80"/>
      <c r="J76" s="82" t="s">
        <v>11</v>
      </c>
      <c r="K76" s="138">
        <v>0.38533812088569719</v>
      </c>
      <c r="L76" s="56">
        <v>-1.6098007869870812E-2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0.7328447635986397</v>
      </c>
      <c r="G77" s="61">
        <v>-1.8921791563957124E-2</v>
      </c>
      <c r="H77" s="62"/>
      <c r="I77" s="57" t="s">
        <v>14</v>
      </c>
      <c r="J77" s="59" t="s">
        <v>8</v>
      </c>
      <c r="K77" s="133">
        <v>0.73460806293944725</v>
      </c>
      <c r="L77" s="41">
        <v>1.8188864413705153E-2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0.75933000341935153</v>
      </c>
      <c r="G78" s="47">
        <v>-7.4980040283916249E-3</v>
      </c>
      <c r="H78" s="62"/>
      <c r="I78" s="63"/>
      <c r="J78" s="65" t="s">
        <v>10</v>
      </c>
      <c r="K78" s="134">
        <v>0.76759711119450247</v>
      </c>
      <c r="L78" s="49">
        <v>2.0011626245334257E-2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0.67951454775458575</v>
      </c>
      <c r="G79" s="71">
        <v>-3.9295056789274474E-2</v>
      </c>
      <c r="H79" s="62"/>
      <c r="I79" s="67"/>
      <c r="J79" s="69" t="s">
        <v>11</v>
      </c>
      <c r="K79" s="135">
        <v>0.66243867967215109</v>
      </c>
      <c r="L79" s="56">
        <v>1.2159949860892638E-2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0.69023423296504438</v>
      </c>
      <c r="G80" s="61">
        <v>-4.5350408168733147E-2</v>
      </c>
      <c r="H80" s="62"/>
      <c r="I80" s="84" t="s">
        <v>15</v>
      </c>
      <c r="J80" s="86" t="s">
        <v>8</v>
      </c>
      <c r="K80" s="139">
        <v>0.7235581220148245</v>
      </c>
      <c r="L80" s="41">
        <v>-1.636774754459247E-2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0.76150619493155913</v>
      </c>
      <c r="G81" s="47">
        <v>-6.0581069743908311E-2</v>
      </c>
      <c r="H81" s="62"/>
      <c r="I81" s="88"/>
      <c r="J81" s="90" t="s">
        <v>10</v>
      </c>
      <c r="K81" s="140">
        <v>0.80825938297159627</v>
      </c>
      <c r="L81" s="49">
        <v>-2.5951304042118428E-2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0.60332379169877792</v>
      </c>
      <c r="G82" s="71">
        <v>-1.7640599359366016E-2</v>
      </c>
      <c r="H82" s="62"/>
      <c r="I82" s="92"/>
      <c r="J82" s="94" t="s">
        <v>11</v>
      </c>
      <c r="K82" s="141">
        <v>0.61895486222538676</v>
      </c>
      <c r="L82" s="56">
        <v>2.1797396194314089E-3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46758</v>
      </c>
      <c r="G86" s="61">
        <v>-2.20242203676978E-2</v>
      </c>
      <c r="H86" s="143"/>
      <c r="I86" s="57" t="s">
        <v>7</v>
      </c>
      <c r="J86" s="59" t="s">
        <v>20</v>
      </c>
      <c r="K86" s="60">
        <v>629688</v>
      </c>
      <c r="L86" s="41">
        <v>8.5814988912302104E-2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169820</v>
      </c>
      <c r="G87" s="47">
        <v>1.5806360290648858E-3</v>
      </c>
      <c r="H87" s="62"/>
      <c r="I87" s="63"/>
      <c r="J87" s="90" t="s">
        <v>21</v>
      </c>
      <c r="K87" s="91">
        <v>2274081</v>
      </c>
      <c r="L87" s="49">
        <v>1.8601126154675907E-2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51472</v>
      </c>
      <c r="G88" s="47">
        <v>-7.3044229938049265E-2</v>
      </c>
      <c r="H88" s="62"/>
      <c r="I88" s="63"/>
      <c r="J88" s="65" t="s">
        <v>22</v>
      </c>
      <c r="K88" s="66">
        <v>704033</v>
      </c>
      <c r="L88" s="49">
        <v>-8.2714672489765717E-2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14473</v>
      </c>
      <c r="G89" s="47">
        <v>6.9141948420115007E-4</v>
      </c>
      <c r="H89" s="62"/>
      <c r="I89" s="63"/>
      <c r="J89" s="90" t="s">
        <v>23</v>
      </c>
      <c r="K89" s="91">
        <v>183365</v>
      </c>
      <c r="L89" s="49">
        <v>0.14227601759216579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4933</v>
      </c>
      <c r="G90" s="71">
        <v>-7.1173037092826186E-2</v>
      </c>
      <c r="H90" s="144"/>
      <c r="I90" s="67"/>
      <c r="J90" s="69" t="s">
        <v>24</v>
      </c>
      <c r="K90" s="70">
        <v>56812</v>
      </c>
      <c r="L90" s="56">
        <v>-4.9362471135504182E-2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337893</v>
      </c>
      <c r="G94" s="61">
        <v>-6.2361599040975046E-2</v>
      </c>
      <c r="H94" s="143"/>
      <c r="I94" s="57" t="s">
        <v>7</v>
      </c>
      <c r="J94" s="59" t="s">
        <v>20</v>
      </c>
      <c r="K94" s="60">
        <v>4213765</v>
      </c>
      <c r="L94" s="41">
        <v>6.6501628948098412E-2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1412231</v>
      </c>
      <c r="G95" s="47">
        <v>-1.1386793251928373E-2</v>
      </c>
      <c r="H95" s="62"/>
      <c r="I95" s="63"/>
      <c r="J95" s="90" t="s">
        <v>21</v>
      </c>
      <c r="K95" s="91">
        <v>17139991</v>
      </c>
      <c r="L95" s="49">
        <v>-4.8392474885387005E-3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387417</v>
      </c>
      <c r="G96" s="47">
        <v>-7.7055569584669414E-2</v>
      </c>
      <c r="H96" s="62"/>
      <c r="I96" s="63"/>
      <c r="J96" s="65" t="s">
        <v>22</v>
      </c>
      <c r="K96" s="66">
        <v>4683000</v>
      </c>
      <c r="L96" s="49">
        <v>-0.10325888703378994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57402</v>
      </c>
      <c r="G97" s="47">
        <v>-4.8233323937590167E-2</v>
      </c>
      <c r="H97" s="62"/>
      <c r="I97" s="63"/>
      <c r="J97" s="90" t="s">
        <v>23</v>
      </c>
      <c r="K97" s="91">
        <v>649109</v>
      </c>
      <c r="L97" s="49">
        <v>-8.6659114137599413E-4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20592</v>
      </c>
      <c r="G98" s="71">
        <v>-7.9687150837988829E-2</v>
      </c>
      <c r="H98" s="144"/>
      <c r="I98" s="67"/>
      <c r="J98" s="69" t="s">
        <v>24</v>
      </c>
      <c r="K98" s="70">
        <v>234993</v>
      </c>
      <c r="L98" s="56">
        <v>-2.3121531458502265E-2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7.2264211471833697</v>
      </c>
      <c r="G102" s="101">
        <v>-0.31088198389525257</v>
      </c>
      <c r="H102" s="143"/>
      <c r="I102" s="57" t="s">
        <v>7</v>
      </c>
      <c r="J102" s="59" t="s">
        <v>20</v>
      </c>
      <c r="K102" s="146">
        <v>6.6918299221201609</v>
      </c>
      <c r="L102" s="102">
        <v>-0.12118286235775155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8.3160464020727822</v>
      </c>
      <c r="G103" s="104">
        <v>-0.10907981289371804</v>
      </c>
      <c r="H103" s="62"/>
      <c r="I103" s="63"/>
      <c r="J103" s="78" t="s">
        <v>21</v>
      </c>
      <c r="K103" s="147">
        <v>7.5371066378022595</v>
      </c>
      <c r="L103" s="105">
        <v>-0.17753171568811688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7.5267524090767797</v>
      </c>
      <c r="G104" s="104">
        <v>-3.2713085808683928E-2</v>
      </c>
      <c r="H104" s="62"/>
      <c r="I104" s="63"/>
      <c r="J104" s="65" t="s">
        <v>22</v>
      </c>
      <c r="K104" s="148">
        <v>6.6516768390118077</v>
      </c>
      <c r="L104" s="105">
        <v>-0.15238899397191386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3.9661438540731018</v>
      </c>
      <c r="G105" s="104">
        <v>-0.20387619709194027</v>
      </c>
      <c r="H105" s="62"/>
      <c r="I105" s="63"/>
      <c r="J105" s="78" t="s">
        <v>23</v>
      </c>
      <c r="K105" s="147">
        <v>3.5399830938292478</v>
      </c>
      <c r="L105" s="105">
        <v>-0.50716191694782253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4.1743361037907967</v>
      </c>
      <c r="G106" s="107">
        <v>-3.861814211392911E-2</v>
      </c>
      <c r="H106" s="144"/>
      <c r="I106" s="67"/>
      <c r="J106" s="69" t="s">
        <v>24</v>
      </c>
      <c r="K106" s="150">
        <v>4.1363268323593605</v>
      </c>
      <c r="L106" s="108">
        <v>0.11111013947759574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0.6994657122215483</v>
      </c>
      <c r="G110" s="61">
        <v>-9.8824980352735903E-2</v>
      </c>
      <c r="H110" s="143"/>
      <c r="I110" s="57" t="s">
        <v>7</v>
      </c>
      <c r="J110" s="59" t="s">
        <v>20</v>
      </c>
      <c r="K110" s="133">
        <v>0.77081936595016465</v>
      </c>
      <c r="L110" s="41">
        <v>-2.4857166740531844E-2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0.79599934842441022</v>
      </c>
      <c r="G111" s="47">
        <v>-3.1286540140394004E-2</v>
      </c>
      <c r="H111" s="62"/>
      <c r="I111" s="63"/>
      <c r="J111" s="78" t="s">
        <v>21</v>
      </c>
      <c r="K111" s="137">
        <v>0.83250577326542785</v>
      </c>
      <c r="L111" s="49">
        <v>-1.4781702608990699E-2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0.71572776935142091</v>
      </c>
      <c r="G112" s="47">
        <v>-7.7055569584669525E-2</v>
      </c>
      <c r="H112" s="62"/>
      <c r="I112" s="63"/>
      <c r="J112" s="65" t="s">
        <v>22</v>
      </c>
      <c r="K112" s="134">
        <v>0.73478821294893593</v>
      </c>
      <c r="L112" s="49">
        <v>-2.5924689536266587E-2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0.58839447707494086</v>
      </c>
      <c r="G113" s="47">
        <v>-4.8233323937590056E-2</v>
      </c>
      <c r="H113" s="62"/>
      <c r="I113" s="63"/>
      <c r="J113" s="78" t="s">
        <v>23</v>
      </c>
      <c r="K113" s="137">
        <v>0.56510353413339953</v>
      </c>
      <c r="L113" s="49">
        <v>6.0428966650794003E-4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0.59628192505936184</v>
      </c>
      <c r="G114" s="71">
        <v>-7.9687150837988829E-2</v>
      </c>
      <c r="H114" s="144"/>
      <c r="I114" s="67"/>
      <c r="J114" s="69" t="s">
        <v>24</v>
      </c>
      <c r="K114" s="135">
        <v>0.57793217087626969</v>
      </c>
      <c r="L114" s="56">
        <v>4.0410763606124611E-3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enero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61951</v>
      </c>
      <c r="E124" s="183">
        <v>4.9572215163066424E-2</v>
      </c>
      <c r="F124" s="182">
        <v>11763</v>
      </c>
      <c r="G124" s="183">
        <v>-7.1879438219977887E-2</v>
      </c>
      <c r="H124" s="182">
        <v>2538</v>
      </c>
      <c r="I124" s="183">
        <v>0.57835820895522394</v>
      </c>
      <c r="J124" s="182">
        <v>23096</v>
      </c>
      <c r="K124" s="183">
        <v>1.654929577464781E-2</v>
      </c>
      <c r="L124" s="182">
        <v>24554</v>
      </c>
      <c r="M124" s="183">
        <v>0.11492530536257539</v>
      </c>
    </row>
    <row r="125" spans="3:19" ht="27" customHeight="1" thickBot="1" x14ac:dyDescent="0.25">
      <c r="C125" s="184" t="s">
        <v>37</v>
      </c>
      <c r="D125" s="185">
        <v>13158.412592370891</v>
      </c>
      <c r="E125" s="186">
        <v>-6.7991842391245783E-2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7509.0482218424331</v>
      </c>
      <c r="E126" s="189">
        <v>6.3237436278485548E-2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41283.539185724723</v>
      </c>
      <c r="E127" s="189">
        <v>9.0881039713318845E-2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11982</v>
      </c>
      <c r="E128" s="189">
        <v>1.130992572586087E-2</v>
      </c>
      <c r="F128" s="191">
        <v>185</v>
      </c>
      <c r="G128" s="189">
        <v>-0.24180327868852458</v>
      </c>
      <c r="H128" s="191">
        <v>144</v>
      </c>
      <c r="I128" s="189">
        <v>0.19999999999999996</v>
      </c>
      <c r="J128" s="191">
        <v>996</v>
      </c>
      <c r="K128" s="189">
        <v>6.0702875399361034E-2</v>
      </c>
      <c r="L128" s="191">
        <v>10657</v>
      </c>
      <c r="M128" s="189">
        <v>1.0621147463252711E-2</v>
      </c>
    </row>
    <row r="129" spans="3:13" ht="24" customHeight="1" thickBot="1" x14ac:dyDescent="0.25">
      <c r="C129" s="192" t="s">
        <v>42</v>
      </c>
      <c r="D129" s="188">
        <v>14063</v>
      </c>
      <c r="E129" s="189">
        <v>1.8172603533159526E-2</v>
      </c>
      <c r="F129" s="188">
        <v>136</v>
      </c>
      <c r="G129" s="189">
        <v>-0.2989690721649485</v>
      </c>
      <c r="H129" s="188">
        <v>57</v>
      </c>
      <c r="I129" s="189">
        <v>-0.24</v>
      </c>
      <c r="J129" s="188">
        <v>751</v>
      </c>
      <c r="K129" s="189">
        <v>-1.8300653594771288E-2</v>
      </c>
      <c r="L129" s="188">
        <v>13119</v>
      </c>
      <c r="M129" s="189">
        <v>2.66864924088277E-2</v>
      </c>
    </row>
    <row r="130" spans="3:13" ht="24" customHeight="1" thickBot="1" x14ac:dyDescent="0.25">
      <c r="C130" s="190" t="s">
        <v>43</v>
      </c>
      <c r="D130" s="191">
        <v>51338</v>
      </c>
      <c r="E130" s="189">
        <v>-7.1363645154427502E-3</v>
      </c>
      <c r="F130" s="191">
        <v>1364</v>
      </c>
      <c r="G130" s="189">
        <v>0.39754098360655732</v>
      </c>
      <c r="H130" s="191">
        <v>848</v>
      </c>
      <c r="I130" s="189">
        <v>-6.0908084163898146E-2</v>
      </c>
      <c r="J130" s="191">
        <v>21321</v>
      </c>
      <c r="K130" s="189">
        <v>-1.0396843815270396E-2</v>
      </c>
      <c r="L130" s="191">
        <v>27805</v>
      </c>
      <c r="M130" s="189">
        <v>-1.690061167485768E-2</v>
      </c>
    </row>
    <row r="131" spans="3:13" ht="24" customHeight="1" thickBot="1" x14ac:dyDescent="0.25">
      <c r="C131" s="192" t="s">
        <v>44</v>
      </c>
      <c r="D131" s="188">
        <v>13325</v>
      </c>
      <c r="E131" s="189">
        <v>2.4054718721180368E-2</v>
      </c>
      <c r="F131" s="188">
        <v>513</v>
      </c>
      <c r="G131" s="189">
        <v>1.9880715705765439E-2</v>
      </c>
      <c r="H131" s="188">
        <v>457</v>
      </c>
      <c r="I131" s="189">
        <v>0.2026315789473685</v>
      </c>
      <c r="J131" s="188">
        <v>2100</v>
      </c>
      <c r="K131" s="189">
        <v>5.1577366049073703E-2</v>
      </c>
      <c r="L131" s="188">
        <v>10255</v>
      </c>
      <c r="M131" s="189">
        <v>1.2139755230951454E-2</v>
      </c>
    </row>
    <row r="132" spans="3:13" ht="24" customHeight="1" thickBot="1" x14ac:dyDescent="0.25">
      <c r="C132" s="190" t="s">
        <v>45</v>
      </c>
      <c r="D132" s="191">
        <v>139740</v>
      </c>
      <c r="E132" s="189">
        <v>-1.5367704568034379E-2</v>
      </c>
      <c r="F132" s="191">
        <v>1118</v>
      </c>
      <c r="G132" s="189">
        <v>-0.16629381058911263</v>
      </c>
      <c r="H132" s="191">
        <v>413</v>
      </c>
      <c r="I132" s="189">
        <v>0.18338108882521498</v>
      </c>
      <c r="J132" s="191">
        <v>8313</v>
      </c>
      <c r="K132" s="189">
        <v>1.1313868613138656E-2</v>
      </c>
      <c r="L132" s="191">
        <v>129896</v>
      </c>
      <c r="M132" s="189">
        <v>-1.6021392156714165E-2</v>
      </c>
    </row>
    <row r="133" spans="3:13" ht="24" customHeight="1" thickBot="1" x14ac:dyDescent="0.25">
      <c r="C133" s="192" t="s">
        <v>46</v>
      </c>
      <c r="D133" s="188">
        <v>8430</v>
      </c>
      <c r="E133" s="189">
        <v>0.1969331250887405</v>
      </c>
      <c r="F133" s="188">
        <v>141</v>
      </c>
      <c r="G133" s="189">
        <v>2.9197080291970767E-2</v>
      </c>
      <c r="H133" s="188">
        <v>40</v>
      </c>
      <c r="I133" s="189">
        <v>-0.21568627450980393</v>
      </c>
      <c r="J133" s="188">
        <v>559</v>
      </c>
      <c r="K133" s="189">
        <v>0.24776785714285721</v>
      </c>
      <c r="L133" s="188">
        <v>7690</v>
      </c>
      <c r="M133" s="189">
        <v>0.20024972686124554</v>
      </c>
    </row>
    <row r="134" spans="3:13" ht="24" customHeight="1" thickBot="1" x14ac:dyDescent="0.25">
      <c r="C134" s="190" t="s">
        <v>47</v>
      </c>
      <c r="D134" s="191">
        <v>14325</v>
      </c>
      <c r="E134" s="189">
        <v>-8.664881407804137E-2</v>
      </c>
      <c r="F134" s="191">
        <v>588</v>
      </c>
      <c r="G134" s="189">
        <v>-0.3249138920780712</v>
      </c>
      <c r="H134" s="191">
        <v>234</v>
      </c>
      <c r="I134" s="189">
        <v>0.68345323741007191</v>
      </c>
      <c r="J134" s="191">
        <v>1345</v>
      </c>
      <c r="K134" s="189">
        <v>-0.10927152317880795</v>
      </c>
      <c r="L134" s="191">
        <v>12158</v>
      </c>
      <c r="M134" s="189">
        <v>-7.6420540869036713E-2</v>
      </c>
    </row>
    <row r="135" spans="3:13" ht="24" customHeight="1" thickBot="1" x14ac:dyDescent="0.25">
      <c r="C135" s="192" t="s">
        <v>48</v>
      </c>
      <c r="D135" s="188">
        <v>63907</v>
      </c>
      <c r="E135" s="189">
        <v>-9.0434238055251082E-2</v>
      </c>
      <c r="F135" s="188">
        <v>1357</v>
      </c>
      <c r="G135" s="189">
        <v>-6.2845303867403279E-2</v>
      </c>
      <c r="H135" s="188">
        <v>152</v>
      </c>
      <c r="I135" s="189">
        <v>-7.878787878787874E-2</v>
      </c>
      <c r="J135" s="188">
        <v>9981</v>
      </c>
      <c r="K135" s="189">
        <v>-0.13102907887863491</v>
      </c>
      <c r="L135" s="188">
        <v>52417</v>
      </c>
      <c r="M135" s="189">
        <v>-8.3009691753262671E-2</v>
      </c>
    </row>
    <row r="136" spans="3:13" ht="24" customHeight="1" thickBot="1" x14ac:dyDescent="0.25">
      <c r="C136" s="193" t="s">
        <v>49</v>
      </c>
      <c r="D136" s="191">
        <v>24030</v>
      </c>
      <c r="E136" s="189">
        <v>-0.12764103681115224</v>
      </c>
      <c r="F136" s="191">
        <v>470</v>
      </c>
      <c r="G136" s="189">
        <v>-0.16961130742049468</v>
      </c>
      <c r="H136" s="191">
        <v>74</v>
      </c>
      <c r="I136" s="189">
        <v>0.19354838709677424</v>
      </c>
      <c r="J136" s="191">
        <v>2743</v>
      </c>
      <c r="K136" s="189">
        <v>-0.17354624887014158</v>
      </c>
      <c r="L136" s="191">
        <v>20743</v>
      </c>
      <c r="M136" s="189">
        <v>-0.12102207720666125</v>
      </c>
    </row>
    <row r="137" spans="3:13" ht="24" customHeight="1" thickBot="1" x14ac:dyDescent="0.25">
      <c r="C137" s="187" t="s">
        <v>50</v>
      </c>
      <c r="D137" s="188">
        <v>9942</v>
      </c>
      <c r="E137" s="189">
        <v>-0.17377212665170783</v>
      </c>
      <c r="F137" s="188">
        <v>301</v>
      </c>
      <c r="G137" s="189">
        <v>-1.6339869281045805E-2</v>
      </c>
      <c r="H137" s="188">
        <v>10</v>
      </c>
      <c r="I137" s="189">
        <v>-0.5</v>
      </c>
      <c r="J137" s="188">
        <v>869</v>
      </c>
      <c r="K137" s="189">
        <v>-0.34955089820359286</v>
      </c>
      <c r="L137" s="188">
        <v>8762</v>
      </c>
      <c r="M137" s="189">
        <v>-0.15514415196220233</v>
      </c>
    </row>
    <row r="138" spans="3:13" ht="24" customHeight="1" thickBot="1" x14ac:dyDescent="0.25">
      <c r="C138" s="193" t="s">
        <v>51</v>
      </c>
      <c r="D138" s="191">
        <v>12883</v>
      </c>
      <c r="E138" s="189">
        <v>-0.12473673483252934</v>
      </c>
      <c r="F138" s="191">
        <v>288</v>
      </c>
      <c r="G138" s="189">
        <v>0.27433628318584069</v>
      </c>
      <c r="H138" s="191">
        <v>43</v>
      </c>
      <c r="I138" s="189">
        <v>-0.28333333333333333</v>
      </c>
      <c r="J138" s="191">
        <v>1541</v>
      </c>
      <c r="K138" s="189">
        <v>-0.24163385826771655</v>
      </c>
      <c r="L138" s="191">
        <v>11011</v>
      </c>
      <c r="M138" s="189">
        <v>-0.11208773486009194</v>
      </c>
    </row>
    <row r="139" spans="3:13" ht="24" customHeight="1" thickBot="1" x14ac:dyDescent="0.25">
      <c r="C139" s="187" t="s">
        <v>52</v>
      </c>
      <c r="D139" s="188">
        <v>17052</v>
      </c>
      <c r="E139" s="189">
        <v>6.8220259349746293E-2</v>
      </c>
      <c r="F139" s="188">
        <v>298</v>
      </c>
      <c r="G139" s="189">
        <v>-0.14857142857142858</v>
      </c>
      <c r="H139" s="188">
        <v>25</v>
      </c>
      <c r="I139" s="189">
        <v>8.6956521739130377E-2</v>
      </c>
      <c r="J139" s="188">
        <v>4828</v>
      </c>
      <c r="K139" s="189">
        <v>6.0429256095020367E-3</v>
      </c>
      <c r="L139" s="188">
        <v>11901</v>
      </c>
      <c r="M139" s="189">
        <v>0.10286349735891021</v>
      </c>
    </row>
    <row r="140" spans="3:13" ht="24" customHeight="1" thickBot="1" x14ac:dyDescent="0.25">
      <c r="C140" s="190" t="s">
        <v>53</v>
      </c>
      <c r="D140" s="191">
        <v>3948</v>
      </c>
      <c r="E140" s="189">
        <v>4.0042149631190682E-2</v>
      </c>
      <c r="F140" s="191">
        <v>136</v>
      </c>
      <c r="G140" s="189">
        <v>-0.16564417177914115</v>
      </c>
      <c r="H140" s="191">
        <v>89</v>
      </c>
      <c r="I140" s="189">
        <v>-0.13592233009708743</v>
      </c>
      <c r="J140" s="191">
        <v>795</v>
      </c>
      <c r="K140" s="189">
        <v>-2.8117359413202925E-2</v>
      </c>
      <c r="L140" s="191">
        <v>2928</v>
      </c>
      <c r="M140" s="189">
        <v>7.9646017699114946E-2</v>
      </c>
    </row>
    <row r="141" spans="3:13" ht="24" customHeight="1" thickBot="1" x14ac:dyDescent="0.25">
      <c r="C141" s="192" t="s">
        <v>54</v>
      </c>
      <c r="D141" s="188">
        <v>2889</v>
      </c>
      <c r="E141" s="189">
        <v>-0.12692656391659107</v>
      </c>
      <c r="F141" s="188">
        <v>70</v>
      </c>
      <c r="G141" s="189">
        <v>-0.14634146341463417</v>
      </c>
      <c r="H141" s="188">
        <v>115</v>
      </c>
      <c r="I141" s="189">
        <v>1.2999999999999998</v>
      </c>
      <c r="J141" s="188">
        <v>671</v>
      </c>
      <c r="K141" s="189">
        <v>-0.20965842167255599</v>
      </c>
      <c r="L141" s="188">
        <v>2033</v>
      </c>
      <c r="M141" s="189">
        <v>-0.12671821305841924</v>
      </c>
    </row>
    <row r="142" spans="3:13" ht="24" customHeight="1" thickBot="1" x14ac:dyDescent="0.25">
      <c r="C142" s="190" t="s">
        <v>55</v>
      </c>
      <c r="D142" s="191">
        <v>7986</v>
      </c>
      <c r="E142" s="189">
        <v>3.1782945736434032E-2</v>
      </c>
      <c r="F142" s="191">
        <v>458</v>
      </c>
      <c r="G142" s="189">
        <v>0.82470119521912344</v>
      </c>
      <c r="H142" s="191">
        <v>58</v>
      </c>
      <c r="I142" s="189">
        <v>0.70588235294117641</v>
      </c>
      <c r="J142" s="191">
        <v>912</v>
      </c>
      <c r="K142" s="189">
        <v>0.23744911804613289</v>
      </c>
      <c r="L142" s="191">
        <v>6558</v>
      </c>
      <c r="M142" s="189">
        <v>-2.3816612086930644E-2</v>
      </c>
    </row>
    <row r="143" spans="3:13" ht="24" customHeight="1" thickBot="1" x14ac:dyDescent="0.25">
      <c r="C143" s="192" t="s">
        <v>56</v>
      </c>
      <c r="D143" s="188">
        <v>12370</v>
      </c>
      <c r="E143" s="189">
        <v>0.15016271501627143</v>
      </c>
      <c r="F143" s="188">
        <v>285</v>
      </c>
      <c r="G143" s="189">
        <v>-0.15929203539823011</v>
      </c>
      <c r="H143" s="188">
        <v>126</v>
      </c>
      <c r="I143" s="189">
        <v>1.0655737704918034</v>
      </c>
      <c r="J143" s="188">
        <v>1209</v>
      </c>
      <c r="K143" s="189">
        <v>-0.13208901651112703</v>
      </c>
      <c r="L143" s="188">
        <v>10750</v>
      </c>
      <c r="M143" s="189">
        <v>0.19950903816112464</v>
      </c>
    </row>
    <row r="144" spans="3:13" ht="24" customHeight="1" thickBot="1" x14ac:dyDescent="0.25">
      <c r="C144" s="190" t="s">
        <v>57</v>
      </c>
      <c r="D144" s="191">
        <v>11458</v>
      </c>
      <c r="E144" s="189">
        <v>8.2066295212012363E-2</v>
      </c>
      <c r="F144" s="191">
        <v>599</v>
      </c>
      <c r="G144" s="189">
        <v>-0.16106442577030811</v>
      </c>
      <c r="H144" s="191">
        <v>74</v>
      </c>
      <c r="I144" s="189">
        <v>-0.15909090909090906</v>
      </c>
      <c r="J144" s="191">
        <v>2380</v>
      </c>
      <c r="K144" s="189">
        <v>-2.698282910874894E-2</v>
      </c>
      <c r="L144" s="191">
        <v>8405</v>
      </c>
      <c r="M144" s="189">
        <v>0.14493938155564634</v>
      </c>
    </row>
    <row r="145" spans="3:13" ht="24" customHeight="1" thickBot="1" x14ac:dyDescent="0.25">
      <c r="C145" s="192" t="s">
        <v>58</v>
      </c>
      <c r="D145" s="188">
        <v>1407</v>
      </c>
      <c r="E145" s="189">
        <v>0.1774058577405857</v>
      </c>
      <c r="F145" s="188">
        <v>169</v>
      </c>
      <c r="G145" s="189">
        <v>-5.0561797752809001E-2</v>
      </c>
      <c r="H145" s="188">
        <v>108</v>
      </c>
      <c r="I145" s="189">
        <v>1.0769230769230771</v>
      </c>
      <c r="J145" s="188">
        <v>258</v>
      </c>
      <c r="K145" s="189">
        <v>0.41758241758241765</v>
      </c>
      <c r="L145" s="188">
        <v>872</v>
      </c>
      <c r="M145" s="189">
        <v>0.11366538952745842</v>
      </c>
    </row>
    <row r="146" spans="3:13" ht="24" customHeight="1" thickBot="1" x14ac:dyDescent="0.25">
      <c r="C146" s="190" t="s">
        <v>59</v>
      </c>
      <c r="D146" s="191">
        <v>1663</v>
      </c>
      <c r="E146" s="189">
        <v>0.22549742078113488</v>
      </c>
      <c r="F146" s="191">
        <v>435</v>
      </c>
      <c r="G146" s="189">
        <v>0.41693811074918563</v>
      </c>
      <c r="H146" s="191">
        <v>110</v>
      </c>
      <c r="I146" s="189">
        <v>1.8205128205128207</v>
      </c>
      <c r="J146" s="191">
        <v>327</v>
      </c>
      <c r="K146" s="189">
        <v>9.3645484949832714E-2</v>
      </c>
      <c r="L146" s="191">
        <v>791</v>
      </c>
      <c r="M146" s="189">
        <v>0.11095505617977519</v>
      </c>
    </row>
    <row r="147" spans="3:13" ht="24" customHeight="1" thickBot="1" x14ac:dyDescent="0.25">
      <c r="C147" s="192" t="s">
        <v>60</v>
      </c>
      <c r="D147" s="194">
        <v>5538</v>
      </c>
      <c r="E147" s="195">
        <v>0.2906082498252156</v>
      </c>
      <c r="F147" s="194">
        <v>561</v>
      </c>
      <c r="G147" s="195">
        <v>0.40250000000000008</v>
      </c>
      <c r="H147" s="194">
        <v>63</v>
      </c>
      <c r="I147" s="195">
        <v>-4.5454545454545414E-2</v>
      </c>
      <c r="J147" s="194">
        <v>885</v>
      </c>
      <c r="K147" s="195">
        <v>0.1216730038022813</v>
      </c>
      <c r="L147" s="194">
        <v>4029</v>
      </c>
      <c r="M147" s="195">
        <v>0.32707509881422925</v>
      </c>
    </row>
    <row r="148" spans="3:13" ht="30.75" customHeight="1" thickTop="1" thickBot="1" x14ac:dyDescent="0.25">
      <c r="C148" s="196" t="s">
        <v>61</v>
      </c>
      <c r="D148" s="197">
        <v>364369</v>
      </c>
      <c r="E148" s="198">
        <v>-1.0727085143353632E-2</v>
      </c>
      <c r="F148" s="197">
        <v>8115</v>
      </c>
      <c r="G148" s="198">
        <v>-4.0500736377024893E-3</v>
      </c>
      <c r="H148" s="197">
        <v>3088</v>
      </c>
      <c r="I148" s="198">
        <v>0.15439252336448606</v>
      </c>
      <c r="J148" s="197">
        <v>52803</v>
      </c>
      <c r="K148" s="198">
        <v>-2.976682652554985E-2</v>
      </c>
      <c r="L148" s="197">
        <v>300363</v>
      </c>
      <c r="M148" s="198">
        <v>-8.9450101295392992E-3</v>
      </c>
    </row>
    <row r="149" spans="3:13" ht="24" customHeight="1" thickBot="1" x14ac:dyDescent="0.25">
      <c r="C149" s="199" t="s">
        <v>8</v>
      </c>
      <c r="D149" s="200">
        <v>426320</v>
      </c>
      <c r="E149" s="201">
        <v>-2.3985304613368674E-3</v>
      </c>
      <c r="F149" s="200">
        <v>19878</v>
      </c>
      <c r="G149" s="201">
        <v>-4.5336663144750711E-2</v>
      </c>
      <c r="H149" s="200">
        <v>5626</v>
      </c>
      <c r="I149" s="201">
        <v>0.31356525799673118</v>
      </c>
      <c r="J149" s="200">
        <v>75899</v>
      </c>
      <c r="K149" s="201">
        <v>-1.6125896063155398E-2</v>
      </c>
      <c r="L149" s="200">
        <v>324917</v>
      </c>
      <c r="M149" s="201">
        <v>-5.5368090139251702E-4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año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1213803</v>
      </c>
      <c r="E156" s="183">
        <v>3.812522130024476E-2</v>
      </c>
      <c r="F156" s="182">
        <v>165307</v>
      </c>
      <c r="G156" s="183">
        <v>2.8026327762442627E-3</v>
      </c>
      <c r="H156" s="182">
        <v>28820</v>
      </c>
      <c r="I156" s="183">
        <v>0.32639911634756991</v>
      </c>
      <c r="J156" s="182">
        <v>485969</v>
      </c>
      <c r="K156" s="183">
        <v>6.0347667849997011E-2</v>
      </c>
      <c r="L156" s="182">
        <v>533707</v>
      </c>
      <c r="M156" s="183">
        <v>1.7860480373496745E-2</v>
      </c>
    </row>
    <row r="157" spans="3:13" ht="24" customHeight="1" thickBot="1" x14ac:dyDescent="0.25">
      <c r="C157" s="184" t="s">
        <v>37</v>
      </c>
      <c r="D157" s="185">
        <v>314037.7846519397</v>
      </c>
      <c r="E157" s="186">
        <v>-6.1248246216391022E-3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156721.98201229039</v>
      </c>
      <c r="E158" s="189">
        <v>3.0759093375107849E-2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743043.23333572771</v>
      </c>
      <c r="E159" s="189">
        <v>5.966207335296092E-2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169528</v>
      </c>
      <c r="E160" s="189">
        <v>1.5788559136692415E-2</v>
      </c>
      <c r="F160" s="191">
        <v>1718</v>
      </c>
      <c r="G160" s="189">
        <v>-0.20609981515711651</v>
      </c>
      <c r="H160" s="191">
        <v>984</v>
      </c>
      <c r="I160" s="189">
        <v>0.11945392491467577</v>
      </c>
      <c r="J160" s="191">
        <v>14278</v>
      </c>
      <c r="K160" s="189">
        <v>0.38513775708187814</v>
      </c>
      <c r="L160" s="191">
        <v>152548</v>
      </c>
      <c r="M160" s="189">
        <v>-6.4737987000299535E-3</v>
      </c>
    </row>
    <row r="161" spans="3:13" ht="24" customHeight="1" thickBot="1" x14ac:dyDescent="0.25">
      <c r="C161" s="192" t="s">
        <v>42</v>
      </c>
      <c r="D161" s="188">
        <v>156160</v>
      </c>
      <c r="E161" s="189">
        <v>7.3019067523285575E-3</v>
      </c>
      <c r="F161" s="188">
        <v>1842</v>
      </c>
      <c r="G161" s="189">
        <v>0.21906022501654543</v>
      </c>
      <c r="H161" s="188">
        <v>678</v>
      </c>
      <c r="I161" s="189">
        <v>0.32681017612524466</v>
      </c>
      <c r="J161" s="188">
        <v>11192</v>
      </c>
      <c r="K161" s="189">
        <v>0.52958862921962546</v>
      </c>
      <c r="L161" s="188">
        <v>142448</v>
      </c>
      <c r="M161" s="189">
        <v>-2.2246017201024149E-2</v>
      </c>
    </row>
    <row r="162" spans="3:13" ht="24" customHeight="1" thickBot="1" x14ac:dyDescent="0.25">
      <c r="C162" s="190" t="s">
        <v>43</v>
      </c>
      <c r="D162" s="191">
        <v>629583</v>
      </c>
      <c r="E162" s="189">
        <v>-4.0692438849348367E-2</v>
      </c>
      <c r="F162" s="191">
        <v>9306</v>
      </c>
      <c r="G162" s="189">
        <v>-1.6487000634115456E-2</v>
      </c>
      <c r="H162" s="191">
        <v>10396</v>
      </c>
      <c r="I162" s="189">
        <v>0.20018471484645572</v>
      </c>
      <c r="J162" s="191">
        <v>231977</v>
      </c>
      <c r="K162" s="189">
        <v>-3.0492366460068587E-2</v>
      </c>
      <c r="L162" s="191">
        <v>377904</v>
      </c>
      <c r="M162" s="189">
        <v>-5.2615745615354537E-2</v>
      </c>
    </row>
    <row r="163" spans="3:13" ht="24" customHeight="1" thickBot="1" x14ac:dyDescent="0.25">
      <c r="C163" s="192" t="s">
        <v>44</v>
      </c>
      <c r="D163" s="188">
        <v>185548</v>
      </c>
      <c r="E163" s="189">
        <v>9.0611995391813416E-2</v>
      </c>
      <c r="F163" s="188">
        <v>6344</v>
      </c>
      <c r="G163" s="189">
        <v>-7.6833527357392351E-2</v>
      </c>
      <c r="H163" s="188">
        <v>3851</v>
      </c>
      <c r="I163" s="189">
        <v>7.2104677060133682E-2</v>
      </c>
      <c r="J163" s="188">
        <v>36380</v>
      </c>
      <c r="K163" s="189">
        <v>0.27282905325029749</v>
      </c>
      <c r="L163" s="188">
        <v>138973</v>
      </c>
      <c r="M163" s="189">
        <v>6.0166608180888925E-2</v>
      </c>
    </row>
    <row r="164" spans="3:13" ht="24" customHeight="1" thickBot="1" x14ac:dyDescent="0.25">
      <c r="C164" s="190" t="s">
        <v>45</v>
      </c>
      <c r="D164" s="191">
        <v>2064743</v>
      </c>
      <c r="E164" s="189">
        <v>7.6375254807858894E-3</v>
      </c>
      <c r="F164" s="191">
        <v>10932</v>
      </c>
      <c r="G164" s="189">
        <v>2.0251983201119872E-2</v>
      </c>
      <c r="H164" s="191">
        <v>2592</v>
      </c>
      <c r="I164" s="189">
        <v>0.20222634508348802</v>
      </c>
      <c r="J164" s="191">
        <v>108525</v>
      </c>
      <c r="K164" s="189">
        <v>0.19281835967554017</v>
      </c>
      <c r="L164" s="191">
        <v>1942694</v>
      </c>
      <c r="M164" s="189">
        <v>-1.3088359277004802E-3</v>
      </c>
    </row>
    <row r="165" spans="3:13" ht="24" customHeight="1" thickBot="1" x14ac:dyDescent="0.25">
      <c r="C165" s="192" t="s">
        <v>46</v>
      </c>
      <c r="D165" s="188">
        <v>105431</v>
      </c>
      <c r="E165" s="189">
        <v>0.1275922182650453</v>
      </c>
      <c r="F165" s="188">
        <v>1123</v>
      </c>
      <c r="G165" s="189">
        <v>-1.1443661971830998E-2</v>
      </c>
      <c r="H165" s="188">
        <v>291</v>
      </c>
      <c r="I165" s="189">
        <v>0.63483146067415741</v>
      </c>
      <c r="J165" s="188">
        <v>7910</v>
      </c>
      <c r="K165" s="189">
        <v>0.40049575070821519</v>
      </c>
      <c r="L165" s="188">
        <v>96107</v>
      </c>
      <c r="M165" s="189">
        <v>0.11056286760882372</v>
      </c>
    </row>
    <row r="166" spans="3:13" ht="24" customHeight="1" thickBot="1" x14ac:dyDescent="0.25">
      <c r="C166" s="190" t="s">
        <v>47</v>
      </c>
      <c r="D166" s="191">
        <v>151411</v>
      </c>
      <c r="E166" s="189">
        <v>-5.00894005458139E-2</v>
      </c>
      <c r="F166" s="191">
        <v>7966</v>
      </c>
      <c r="G166" s="189">
        <v>5.0238633509169794E-4</v>
      </c>
      <c r="H166" s="191">
        <v>1671</v>
      </c>
      <c r="I166" s="189">
        <v>0.19442458899213722</v>
      </c>
      <c r="J166" s="191">
        <v>17577</v>
      </c>
      <c r="K166" s="189">
        <v>0.160274605584527</v>
      </c>
      <c r="L166" s="191">
        <v>124197</v>
      </c>
      <c r="M166" s="189">
        <v>-7.9237869296067021E-2</v>
      </c>
    </row>
    <row r="167" spans="3:13" ht="24" customHeight="1" thickBot="1" x14ac:dyDescent="0.25">
      <c r="C167" s="192" t="s">
        <v>48</v>
      </c>
      <c r="D167" s="188">
        <v>420057</v>
      </c>
      <c r="E167" s="189">
        <v>2.3401031058442934E-2</v>
      </c>
      <c r="F167" s="188">
        <v>9314</v>
      </c>
      <c r="G167" s="189">
        <v>0.10749108204518421</v>
      </c>
      <c r="H167" s="188">
        <v>728</v>
      </c>
      <c r="I167" s="189">
        <v>0.25517241379310351</v>
      </c>
      <c r="J167" s="188">
        <v>62075</v>
      </c>
      <c r="K167" s="189">
        <v>0.12308221160804744</v>
      </c>
      <c r="L167" s="188">
        <v>347940</v>
      </c>
      <c r="M167" s="189">
        <v>5.0550275860077321E-3</v>
      </c>
    </row>
    <row r="168" spans="3:13" ht="24" customHeight="1" thickBot="1" x14ac:dyDescent="0.25">
      <c r="C168" s="193" t="s">
        <v>49</v>
      </c>
      <c r="D168" s="191">
        <v>155644</v>
      </c>
      <c r="E168" s="189">
        <v>6.0801646640267659E-2</v>
      </c>
      <c r="F168" s="191">
        <v>3277</v>
      </c>
      <c r="G168" s="189">
        <v>3.8339670468948039E-2</v>
      </c>
      <c r="H168" s="191">
        <v>302</v>
      </c>
      <c r="I168" s="189">
        <v>0.43127962085308047</v>
      </c>
      <c r="J168" s="191">
        <v>17062</v>
      </c>
      <c r="K168" s="189">
        <v>9.7164169506784193E-2</v>
      </c>
      <c r="L168" s="191">
        <v>135003</v>
      </c>
      <c r="M168" s="189">
        <v>5.6320175267008388E-2</v>
      </c>
    </row>
    <row r="169" spans="3:13" ht="24" customHeight="1" thickBot="1" x14ac:dyDescent="0.25">
      <c r="C169" s="187" t="s">
        <v>50</v>
      </c>
      <c r="D169" s="188">
        <v>74525</v>
      </c>
      <c r="E169" s="189">
        <v>-5.8254880899728301E-2</v>
      </c>
      <c r="F169" s="188">
        <v>2253</v>
      </c>
      <c r="G169" s="189">
        <v>9.7953216374268903E-2</v>
      </c>
      <c r="H169" s="188">
        <v>131</v>
      </c>
      <c r="I169" s="189">
        <v>0.18018018018018012</v>
      </c>
      <c r="J169" s="188">
        <v>6885</v>
      </c>
      <c r="K169" s="189">
        <v>0.15365281501340489</v>
      </c>
      <c r="L169" s="188">
        <v>65256</v>
      </c>
      <c r="M169" s="189">
        <v>-8.0953185736014843E-2</v>
      </c>
    </row>
    <row r="170" spans="3:13" ht="24" customHeight="1" thickBot="1" x14ac:dyDescent="0.25">
      <c r="C170" s="193" t="s">
        <v>51</v>
      </c>
      <c r="D170" s="191">
        <v>89627</v>
      </c>
      <c r="E170" s="189">
        <v>9.8816901408451674E-3</v>
      </c>
      <c r="F170" s="191">
        <v>1860</v>
      </c>
      <c r="G170" s="189">
        <v>0.32478632478632474</v>
      </c>
      <c r="H170" s="191">
        <v>202</v>
      </c>
      <c r="I170" s="189">
        <v>0.20238095238095233</v>
      </c>
      <c r="J170" s="191">
        <v>10847</v>
      </c>
      <c r="K170" s="189">
        <v>0.25485886163813043</v>
      </c>
      <c r="L170" s="191">
        <v>76718</v>
      </c>
      <c r="M170" s="189">
        <v>-2.3123742582830342E-2</v>
      </c>
    </row>
    <row r="171" spans="3:13" ht="24" customHeight="1" thickBot="1" x14ac:dyDescent="0.25">
      <c r="C171" s="187" t="s">
        <v>52</v>
      </c>
      <c r="D171" s="188">
        <v>100261</v>
      </c>
      <c r="E171" s="189">
        <v>4.6085305287759226E-2</v>
      </c>
      <c r="F171" s="188">
        <v>1924</v>
      </c>
      <c r="G171" s="189">
        <v>7.0077864293659697E-2</v>
      </c>
      <c r="H171" s="188">
        <v>93</v>
      </c>
      <c r="I171" s="189">
        <v>3.3333333333333437E-2</v>
      </c>
      <c r="J171" s="188">
        <v>27281</v>
      </c>
      <c r="K171" s="189">
        <v>8.6502847584531528E-2</v>
      </c>
      <c r="L171" s="188">
        <v>70963</v>
      </c>
      <c r="M171" s="189">
        <v>3.0734817784362489E-2</v>
      </c>
    </row>
    <row r="172" spans="3:13" ht="24" customHeight="1" thickBot="1" x14ac:dyDescent="0.25">
      <c r="C172" s="190" t="s">
        <v>53</v>
      </c>
      <c r="D172" s="191">
        <v>56854</v>
      </c>
      <c r="E172" s="189">
        <v>1.1133243224016542E-2</v>
      </c>
      <c r="F172" s="191">
        <v>1470</v>
      </c>
      <c r="G172" s="189">
        <v>1.9417475728155331E-2</v>
      </c>
      <c r="H172" s="191">
        <v>971</v>
      </c>
      <c r="I172" s="189">
        <v>0.20322180916976462</v>
      </c>
      <c r="J172" s="191">
        <v>10173</v>
      </c>
      <c r="K172" s="189">
        <v>0.10192807625649913</v>
      </c>
      <c r="L172" s="191">
        <v>44240</v>
      </c>
      <c r="M172" s="189">
        <v>-1.1330368516325073E-2</v>
      </c>
    </row>
    <row r="173" spans="3:13" ht="24" customHeight="1" thickBot="1" x14ac:dyDescent="0.25">
      <c r="C173" s="192" t="s">
        <v>54</v>
      </c>
      <c r="D173" s="188">
        <v>35939</v>
      </c>
      <c r="E173" s="189">
        <v>6.0178766335290179E-2</v>
      </c>
      <c r="F173" s="188">
        <v>700</v>
      </c>
      <c r="G173" s="189">
        <v>-5.5330634278002666E-2</v>
      </c>
      <c r="H173" s="188">
        <v>508</v>
      </c>
      <c r="I173" s="189">
        <v>0.28282828282828287</v>
      </c>
      <c r="J173" s="188">
        <v>8204</v>
      </c>
      <c r="K173" s="189">
        <v>0.20046824700029275</v>
      </c>
      <c r="L173" s="188">
        <v>26527</v>
      </c>
      <c r="M173" s="189">
        <v>2.3102437519284091E-2</v>
      </c>
    </row>
    <row r="174" spans="3:13" ht="24" customHeight="1" thickBot="1" x14ac:dyDescent="0.25">
      <c r="C174" s="190" t="s">
        <v>55</v>
      </c>
      <c r="D174" s="191">
        <v>88146</v>
      </c>
      <c r="E174" s="189">
        <v>-7.0278138151441349E-2</v>
      </c>
      <c r="F174" s="191">
        <v>1841</v>
      </c>
      <c r="G174" s="189">
        <v>-8.499005964214712E-2</v>
      </c>
      <c r="H174" s="191">
        <v>343</v>
      </c>
      <c r="I174" s="189">
        <v>0.54504504504504503</v>
      </c>
      <c r="J174" s="191">
        <v>9054</v>
      </c>
      <c r="K174" s="189">
        <v>0.17691407773300405</v>
      </c>
      <c r="L174" s="191">
        <v>76908</v>
      </c>
      <c r="M174" s="189">
        <v>-9.3942178553756972E-2</v>
      </c>
    </row>
    <row r="175" spans="3:13" ht="24" customHeight="1" thickBot="1" x14ac:dyDescent="0.25">
      <c r="C175" s="192" t="s">
        <v>56</v>
      </c>
      <c r="D175" s="188">
        <v>153689</v>
      </c>
      <c r="E175" s="189">
        <v>0.13009941468866737</v>
      </c>
      <c r="F175" s="188">
        <v>2575</v>
      </c>
      <c r="G175" s="189">
        <v>0.12347294938917974</v>
      </c>
      <c r="H175" s="188">
        <v>443</v>
      </c>
      <c r="I175" s="189">
        <v>0.58781362007168458</v>
      </c>
      <c r="J175" s="188">
        <v>21748</v>
      </c>
      <c r="K175" s="189">
        <v>0.20300918243168486</v>
      </c>
      <c r="L175" s="188">
        <v>128923</v>
      </c>
      <c r="M175" s="189">
        <v>0.11769703590037017</v>
      </c>
    </row>
    <row r="176" spans="3:13" ht="24" customHeight="1" thickBot="1" x14ac:dyDescent="0.25">
      <c r="C176" s="190" t="s">
        <v>57</v>
      </c>
      <c r="D176" s="191">
        <v>165727</v>
      </c>
      <c r="E176" s="189">
        <v>8.4508516945547729E-2</v>
      </c>
      <c r="F176" s="191">
        <v>6455</v>
      </c>
      <c r="G176" s="189">
        <v>0.16642573183953746</v>
      </c>
      <c r="H176" s="191">
        <v>653</v>
      </c>
      <c r="I176" s="189">
        <v>0.56971153846153855</v>
      </c>
      <c r="J176" s="191">
        <v>40832</v>
      </c>
      <c r="K176" s="189">
        <v>0.23538666343942882</v>
      </c>
      <c r="L176" s="191">
        <v>117787</v>
      </c>
      <c r="M176" s="189">
        <v>3.4935111720308276E-2</v>
      </c>
    </row>
    <row r="177" spans="3:18" ht="24" customHeight="1" thickBot="1" x14ac:dyDescent="0.25">
      <c r="C177" s="192" t="s">
        <v>58</v>
      </c>
      <c r="D177" s="188">
        <v>21105</v>
      </c>
      <c r="E177" s="189">
        <v>0.20641362752943859</v>
      </c>
      <c r="F177" s="188">
        <v>2798</v>
      </c>
      <c r="G177" s="189">
        <v>0.26549072817729535</v>
      </c>
      <c r="H177" s="188">
        <v>761</v>
      </c>
      <c r="I177" s="189">
        <v>0.73348519362186781</v>
      </c>
      <c r="J177" s="188">
        <v>3191</v>
      </c>
      <c r="K177" s="189">
        <v>0.22260536398467434</v>
      </c>
      <c r="L177" s="188">
        <v>14355</v>
      </c>
      <c r="M177" s="189">
        <v>0.17336929867582151</v>
      </c>
    </row>
    <row r="178" spans="3:18" ht="24" customHeight="1" thickBot="1" x14ac:dyDescent="0.25">
      <c r="C178" s="190" t="s">
        <v>59</v>
      </c>
      <c r="D178" s="191">
        <v>19579</v>
      </c>
      <c r="E178" s="189">
        <v>2.6529649242384545E-2</v>
      </c>
      <c r="F178" s="191">
        <v>4716</v>
      </c>
      <c r="G178" s="189">
        <v>0.29631665750412317</v>
      </c>
      <c r="H178" s="191">
        <v>690</v>
      </c>
      <c r="I178" s="189">
        <v>0.71215880893300243</v>
      </c>
      <c r="J178" s="191">
        <v>4403</v>
      </c>
      <c r="K178" s="189">
        <v>0.10990673052684641</v>
      </c>
      <c r="L178" s="191">
        <v>9770</v>
      </c>
      <c r="M178" s="189">
        <v>-0.1170356981473113</v>
      </c>
    </row>
    <row r="179" spans="3:18" ht="24" customHeight="1" thickBot="1" x14ac:dyDescent="0.25">
      <c r="C179" s="192" t="s">
        <v>60</v>
      </c>
      <c r="D179" s="194">
        <v>66744</v>
      </c>
      <c r="E179" s="195">
        <v>0.1825027018407952</v>
      </c>
      <c r="F179" s="194">
        <v>6051</v>
      </c>
      <c r="G179" s="195">
        <v>0.13826185101580135</v>
      </c>
      <c r="H179" s="194">
        <v>1032</v>
      </c>
      <c r="I179" s="195">
        <v>0.6433121019108281</v>
      </c>
      <c r="J179" s="194">
        <v>13266</v>
      </c>
      <c r="K179" s="195">
        <v>0.2739844425237683</v>
      </c>
      <c r="L179" s="194">
        <v>46395</v>
      </c>
      <c r="M179" s="195">
        <v>0.15738661876964533</v>
      </c>
    </row>
    <row r="180" spans="3:18" ht="30.75" customHeight="1" thickTop="1" thickBot="1" x14ac:dyDescent="0.25">
      <c r="C180" s="196" t="s">
        <v>61</v>
      </c>
      <c r="D180" s="197">
        <v>4490244</v>
      </c>
      <c r="E180" s="198">
        <v>1.4162724295082363E-2</v>
      </c>
      <c r="F180" s="197">
        <v>75151</v>
      </c>
      <c r="G180" s="198">
        <v>5.2269735920916327E-2</v>
      </c>
      <c r="H180" s="197">
        <v>26592</v>
      </c>
      <c r="I180" s="198">
        <v>0.23413932333967602</v>
      </c>
      <c r="J180" s="197">
        <v>600785</v>
      </c>
      <c r="K180" s="198">
        <v>0.10355246964603881</v>
      </c>
      <c r="L180" s="197">
        <v>3787716</v>
      </c>
      <c r="M180" s="198">
        <v>-6.456186712814338E-4</v>
      </c>
    </row>
    <row r="181" spans="3:18" ht="24" customHeight="1" thickBot="1" x14ac:dyDescent="0.25">
      <c r="C181" s="199" t="s">
        <v>8</v>
      </c>
      <c r="D181" s="200">
        <v>5704047</v>
      </c>
      <c r="E181" s="201">
        <v>1.9168755373640822E-2</v>
      </c>
      <c r="F181" s="200">
        <v>240458</v>
      </c>
      <c r="G181" s="201">
        <v>1.7755636726867863E-2</v>
      </c>
      <c r="H181" s="200">
        <v>55412</v>
      </c>
      <c r="I181" s="201">
        <v>0.28046216060080886</v>
      </c>
      <c r="J181" s="200">
        <v>1086754</v>
      </c>
      <c r="K181" s="201">
        <v>8.3804966685648408E-2</v>
      </c>
      <c r="L181" s="200">
        <v>4321423</v>
      </c>
      <c r="M181" s="201">
        <v>1.6034284350117112E-3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año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0.14531572527678738</v>
      </c>
      <c r="E248" s="234">
        <v>0.21279680900245038</v>
      </c>
      <c r="F248" s="233">
        <v>0.5917597343797163</v>
      </c>
      <c r="G248" s="234">
        <v>0.68746724999792064</v>
      </c>
      <c r="H248" s="233">
        <v>0.45111980092428011</v>
      </c>
      <c r="I248" s="234">
        <v>0.52010394860319065</v>
      </c>
      <c r="J248" s="233">
        <v>0.30429913437594697</v>
      </c>
      <c r="K248" s="234">
        <v>0.44717479760829038</v>
      </c>
      <c r="L248" s="233">
        <v>7.5570068663689496E-2</v>
      </c>
      <c r="M248" s="235">
        <v>0.1235026055074914</v>
      </c>
    </row>
    <row r="249" spans="3:13" ht="26.25" thickBot="1" x14ac:dyDescent="0.25">
      <c r="C249" s="236" t="s">
        <v>70</v>
      </c>
      <c r="D249" s="237">
        <v>3.0865107413142454E-2</v>
      </c>
      <c r="E249" s="238">
        <v>5.505525895069583E-2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1.7613642854762697E-2</v>
      </c>
      <c r="E250" s="238">
        <v>2.7475576903957907E-2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9.683697500873692E-2</v>
      </c>
      <c r="E251" s="238">
        <v>0.13026597314778923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2.810564833927566E-2</v>
      </c>
      <c r="E252" s="242">
        <v>2.9720652722531913E-2</v>
      </c>
      <c r="F252" s="241">
        <v>9.3067713049602568E-3</v>
      </c>
      <c r="G252" s="242">
        <v>7.1446988663300863E-3</v>
      </c>
      <c r="H252" s="241">
        <v>2.5595449697831497E-2</v>
      </c>
      <c r="I252" s="242">
        <v>1.775788637840179E-2</v>
      </c>
      <c r="J252" s="241">
        <v>1.3122702538900381E-2</v>
      </c>
      <c r="K252" s="242">
        <v>1.3138207910897958E-2</v>
      </c>
      <c r="L252" s="241">
        <v>3.2799145627960373E-2</v>
      </c>
      <c r="M252" s="243">
        <v>3.5300409147634937E-2</v>
      </c>
    </row>
    <row r="253" spans="3:13" ht="24" customHeight="1" thickBot="1" x14ac:dyDescent="0.25">
      <c r="C253" s="244" t="s">
        <v>42</v>
      </c>
      <c r="D253" s="237">
        <v>3.2986958153499717E-2</v>
      </c>
      <c r="E253" s="238">
        <v>2.7377053520070926E-2</v>
      </c>
      <c r="F253" s="237">
        <v>6.841734580943757E-3</v>
      </c>
      <c r="G253" s="238">
        <v>7.6603814387543774E-3</v>
      </c>
      <c r="H253" s="237">
        <v>1.01315321720583E-2</v>
      </c>
      <c r="I253" s="238">
        <v>1.2235616833898795E-2</v>
      </c>
      <c r="J253" s="237">
        <v>9.8947285207973759E-3</v>
      </c>
      <c r="K253" s="238">
        <v>1.0298558827480736E-2</v>
      </c>
      <c r="L253" s="237">
        <v>4.0376465374234033E-2</v>
      </c>
      <c r="M253" s="239">
        <v>3.2963216051749622E-2</v>
      </c>
    </row>
    <row r="254" spans="3:13" ht="24" customHeight="1" thickBot="1" x14ac:dyDescent="0.25">
      <c r="C254" s="240" t="s">
        <v>43</v>
      </c>
      <c r="D254" s="241">
        <v>0.12042127978982924</v>
      </c>
      <c r="E254" s="242">
        <v>0.11037479179256413</v>
      </c>
      <c r="F254" s="241">
        <v>6.8618573297112392E-2</v>
      </c>
      <c r="G254" s="242">
        <v>3.8701145314358434E-2</v>
      </c>
      <c r="H254" s="241">
        <v>0.15072875933167437</v>
      </c>
      <c r="I254" s="242">
        <v>0.18761279145311485</v>
      </c>
      <c r="J254" s="241">
        <v>0.28091279199989461</v>
      </c>
      <c r="K254" s="242">
        <v>0.2134586116085149</v>
      </c>
      <c r="L254" s="241">
        <v>8.557570087129944E-2</v>
      </c>
      <c r="M254" s="243">
        <v>8.7448972248261744E-2</v>
      </c>
    </row>
    <row r="255" spans="3:13" ht="24" customHeight="1" thickBot="1" x14ac:dyDescent="0.25">
      <c r="C255" s="244" t="s">
        <v>44</v>
      </c>
      <c r="D255" s="237">
        <v>3.1255864139613433E-2</v>
      </c>
      <c r="E255" s="238">
        <v>3.2529184980418291E-2</v>
      </c>
      <c r="F255" s="237">
        <v>2.5807425294295201E-2</v>
      </c>
      <c r="G255" s="238">
        <v>2.6382985802094337E-2</v>
      </c>
      <c r="H255" s="237">
        <v>8.1230003554923574E-2</v>
      </c>
      <c r="I255" s="238">
        <v>6.9497581751245222E-2</v>
      </c>
      <c r="J255" s="237">
        <v>2.7668348726597188E-2</v>
      </c>
      <c r="K255" s="238">
        <v>3.3475837217990453E-2</v>
      </c>
      <c r="L255" s="237">
        <v>3.1561906579218695E-2</v>
      </c>
      <c r="M255" s="239">
        <v>3.2159082783610862E-2</v>
      </c>
    </row>
    <row r="256" spans="3:13" ht="24" customHeight="1" thickBot="1" x14ac:dyDescent="0.25">
      <c r="C256" s="240" t="s">
        <v>45</v>
      </c>
      <c r="D256" s="241">
        <v>0.327781947832614</v>
      </c>
      <c r="E256" s="242">
        <v>0.36197860922253972</v>
      </c>
      <c r="F256" s="241">
        <v>5.6243082805111179E-2</v>
      </c>
      <c r="G256" s="242">
        <v>4.5463240981793079E-2</v>
      </c>
      <c r="H256" s="241">
        <v>7.340917170280839E-2</v>
      </c>
      <c r="I256" s="242">
        <v>4.6776871435790082E-2</v>
      </c>
      <c r="J256" s="241">
        <v>0.1095271347448583</v>
      </c>
      <c r="K256" s="242">
        <v>9.9861606214469878E-2</v>
      </c>
      <c r="L256" s="241">
        <v>0.3997820981973858</v>
      </c>
      <c r="M256" s="243">
        <v>0.44954960437800234</v>
      </c>
    </row>
    <row r="257" spans="3:13" ht="24" customHeight="1" thickBot="1" x14ac:dyDescent="0.25">
      <c r="C257" s="244" t="s">
        <v>46</v>
      </c>
      <c r="D257" s="237">
        <v>1.977387877650591E-2</v>
      </c>
      <c r="E257" s="238">
        <v>1.8483543350887536E-2</v>
      </c>
      <c r="F257" s="237">
        <v>7.0932689405372772E-3</v>
      </c>
      <c r="G257" s="238">
        <v>4.6702542647780489E-3</v>
      </c>
      <c r="H257" s="237">
        <v>7.1098471382865271E-3</v>
      </c>
      <c r="I257" s="238">
        <v>5.2515700570273591E-3</v>
      </c>
      <c r="J257" s="237">
        <v>7.3650509229370607E-3</v>
      </c>
      <c r="K257" s="238">
        <v>7.2785561405801129E-3</v>
      </c>
      <c r="L257" s="237">
        <v>2.366758279806843E-2</v>
      </c>
      <c r="M257" s="239">
        <v>2.223966503626236E-2</v>
      </c>
    </row>
    <row r="258" spans="3:13" ht="24" customHeight="1" thickBot="1" x14ac:dyDescent="0.25">
      <c r="C258" s="240" t="s">
        <v>47</v>
      </c>
      <c r="D258" s="241">
        <v>3.3601519984987803E-2</v>
      </c>
      <c r="E258" s="242">
        <v>2.6544486747742436E-2</v>
      </c>
      <c r="F258" s="241">
        <v>2.9580440688198009E-2</v>
      </c>
      <c r="G258" s="242">
        <v>3.3128446547837878E-2</v>
      </c>
      <c r="H258" s="241">
        <v>4.1592605758976185E-2</v>
      </c>
      <c r="I258" s="242">
        <v>3.0155922904785967E-2</v>
      </c>
      <c r="J258" s="241">
        <v>1.7720918589177723E-2</v>
      </c>
      <c r="K258" s="242">
        <v>1.6173853512386427E-2</v>
      </c>
      <c r="L258" s="241">
        <v>3.7418786951744602E-2</v>
      </c>
      <c r="M258" s="243">
        <v>2.8739838705907753E-2</v>
      </c>
    </row>
    <row r="259" spans="3:13" ht="24" customHeight="1" thickBot="1" x14ac:dyDescent="0.25">
      <c r="C259" s="244" t="s">
        <v>48</v>
      </c>
      <c r="D259" s="237">
        <v>0.14990382811033967</v>
      </c>
      <c r="E259" s="238">
        <v>7.3641924759736369E-2</v>
      </c>
      <c r="F259" s="237">
        <v>6.8266425193681465E-2</v>
      </c>
      <c r="G259" s="238">
        <v>3.8734415157740641E-2</v>
      </c>
      <c r="H259" s="237">
        <v>2.7017419125488801E-2</v>
      </c>
      <c r="I259" s="238">
        <v>1.3137948458817586E-2</v>
      </c>
      <c r="J259" s="237">
        <v>0.13150370887626978</v>
      </c>
      <c r="K259" s="238">
        <v>5.7119642531796522E-2</v>
      </c>
      <c r="L259" s="237">
        <v>0.16132427666142429</v>
      </c>
      <c r="M259" s="239">
        <v>8.0515145126963963E-2</v>
      </c>
    </row>
    <row r="260" spans="3:13" ht="24" customHeight="1" thickBot="1" x14ac:dyDescent="0.25">
      <c r="C260" s="245" t="s">
        <v>49</v>
      </c>
      <c r="D260" s="241">
        <v>5.6366109964346031E-2</v>
      </c>
      <c r="E260" s="242">
        <v>2.7286591432363724E-2</v>
      </c>
      <c r="F260" s="241">
        <v>2.3644229801790925E-2</v>
      </c>
      <c r="G260" s="242">
        <v>1.3628159595438704E-2</v>
      </c>
      <c r="H260" s="241">
        <v>1.3153217205830075E-2</v>
      </c>
      <c r="I260" s="242">
        <v>5.4500830145094922E-3</v>
      </c>
      <c r="J260" s="241">
        <v>3.6140133598598134E-2</v>
      </c>
      <c r="K260" s="242">
        <v>1.5699965217519329E-2</v>
      </c>
      <c r="L260" s="241">
        <v>6.3840919373255325E-2</v>
      </c>
      <c r="M260" s="243">
        <v>3.1240403913248019E-2</v>
      </c>
    </row>
    <row r="261" spans="3:13" ht="24" customHeight="1" thickBot="1" x14ac:dyDescent="0.25">
      <c r="C261" s="236" t="s">
        <v>50</v>
      </c>
      <c r="D261" s="237">
        <v>2.3320510414711955E-2</v>
      </c>
      <c r="E261" s="238">
        <v>1.3065285051122475E-2</v>
      </c>
      <c r="F261" s="237">
        <v>1.5142368447529933E-2</v>
      </c>
      <c r="G261" s="238">
        <v>9.369619642515533E-3</v>
      </c>
      <c r="H261" s="237">
        <v>1.7774617845716318E-3</v>
      </c>
      <c r="I261" s="238">
        <v>2.3641088572872301E-3</v>
      </c>
      <c r="J261" s="237">
        <v>1.1449426211149027E-2</v>
      </c>
      <c r="K261" s="238">
        <v>6.3353804080776331E-3</v>
      </c>
      <c r="L261" s="237">
        <v>2.6966886928046239E-2</v>
      </c>
      <c r="M261" s="239">
        <v>1.5100581451989311E-2</v>
      </c>
    </row>
    <row r="262" spans="3:13" ht="24" customHeight="1" thickBot="1" x14ac:dyDescent="0.25">
      <c r="C262" s="245" t="s">
        <v>51</v>
      </c>
      <c r="D262" s="241">
        <v>3.0219084255957967E-2</v>
      </c>
      <c r="E262" s="242">
        <v>1.5712878943669292E-2</v>
      </c>
      <c r="F262" s="241">
        <v>1.4488379112586779E-2</v>
      </c>
      <c r="G262" s="242">
        <v>7.7352385863643548E-3</v>
      </c>
      <c r="H262" s="241">
        <v>7.6430856736580165E-3</v>
      </c>
      <c r="I262" s="242">
        <v>3.6454197646719122E-3</v>
      </c>
      <c r="J262" s="241">
        <v>2.0303297803660126E-2</v>
      </c>
      <c r="K262" s="242">
        <v>9.9810996784920961E-3</v>
      </c>
      <c r="L262" s="241">
        <v>3.3888654641031399E-2</v>
      </c>
      <c r="M262" s="243">
        <v>1.7752948507933613E-2</v>
      </c>
    </row>
    <row r="263" spans="3:13" ht="24" customHeight="1" thickBot="1" x14ac:dyDescent="0.25">
      <c r="C263" s="236" t="s">
        <v>52</v>
      </c>
      <c r="D263" s="237">
        <v>3.9998123475323701E-2</v>
      </c>
      <c r="E263" s="238">
        <v>1.7577169332580887E-2</v>
      </c>
      <c r="F263" s="237">
        <v>1.499144783177382E-2</v>
      </c>
      <c r="G263" s="238">
        <v>8.0013973334220525E-3</v>
      </c>
      <c r="H263" s="237">
        <v>4.443654461429079E-3</v>
      </c>
      <c r="I263" s="238">
        <v>1.6783368223489497E-3</v>
      </c>
      <c r="J263" s="237">
        <v>6.3610851262862492E-2</v>
      </c>
      <c r="K263" s="238">
        <v>2.5103197227707468E-2</v>
      </c>
      <c r="L263" s="237">
        <v>3.6627815719091336E-2</v>
      </c>
      <c r="M263" s="239">
        <v>1.6421211253793023E-2</v>
      </c>
    </row>
    <row r="264" spans="3:13" ht="24" customHeight="1" thickBot="1" x14ac:dyDescent="0.25">
      <c r="C264" s="240" t="s">
        <v>53</v>
      </c>
      <c r="D264" s="241">
        <v>9.2606492775379988E-3</v>
      </c>
      <c r="E264" s="242">
        <v>9.967309175397749E-3</v>
      </c>
      <c r="F264" s="241">
        <v>6.841734580943757E-3</v>
      </c>
      <c r="G264" s="242">
        <v>6.1133337214815059E-3</v>
      </c>
      <c r="H264" s="241">
        <v>1.5819409882687523E-2</v>
      </c>
      <c r="I264" s="242">
        <v>1.7523280155922905E-2</v>
      </c>
      <c r="J264" s="241">
        <v>1.0474446303640365E-2</v>
      </c>
      <c r="K264" s="242">
        <v>9.3609041236563193E-3</v>
      </c>
      <c r="L264" s="241">
        <v>9.0115321759095396E-3</v>
      </c>
      <c r="M264" s="243">
        <v>1.0237368570491711E-2</v>
      </c>
    </row>
    <row r="265" spans="3:13" ht="24" customHeight="1" thickBot="1" x14ac:dyDescent="0.25">
      <c r="C265" s="244" t="s">
        <v>54</v>
      </c>
      <c r="D265" s="237">
        <v>6.7765997372865455E-3</v>
      </c>
      <c r="E265" s="238">
        <v>6.3006142831572038E-3</v>
      </c>
      <c r="F265" s="237">
        <v>3.5214810343092867E-3</v>
      </c>
      <c r="G265" s="238">
        <v>2.9111112959435744E-3</v>
      </c>
      <c r="H265" s="237">
        <v>2.0440810522573766E-2</v>
      </c>
      <c r="I265" s="238">
        <v>9.1676893091749076E-3</v>
      </c>
      <c r="J265" s="237">
        <v>8.840696188355578E-3</v>
      </c>
      <c r="K265" s="238">
        <v>7.5490865458052144E-3</v>
      </c>
      <c r="L265" s="237">
        <v>6.2569825524672459E-3</v>
      </c>
      <c r="M265" s="239">
        <v>6.1384872529257149E-3</v>
      </c>
    </row>
    <row r="266" spans="3:13" ht="24" customHeight="1" thickBot="1" x14ac:dyDescent="0.25">
      <c r="C266" s="240" t="s">
        <v>55</v>
      </c>
      <c r="D266" s="241">
        <v>1.8732407581159693E-2</v>
      </c>
      <c r="E266" s="242">
        <v>1.5453238726819748E-2</v>
      </c>
      <c r="F266" s="241">
        <v>2.3040547338766475E-2</v>
      </c>
      <c r="G266" s="242">
        <v>7.6562227083316007E-3</v>
      </c>
      <c r="H266" s="241">
        <v>1.0309278350515464E-2</v>
      </c>
      <c r="I266" s="242">
        <v>6.1899949469429007E-3</v>
      </c>
      <c r="J266" s="241">
        <v>1.2015968589836494E-2</v>
      </c>
      <c r="K266" s="242">
        <v>8.331232275197515E-3</v>
      </c>
      <c r="L266" s="241">
        <v>2.0183616123502311E-2</v>
      </c>
      <c r="M266" s="243">
        <v>1.77969155067671E-2</v>
      </c>
    </row>
    <row r="267" spans="3:13" ht="24" customHeight="1" thickBot="1" x14ac:dyDescent="0.25">
      <c r="C267" s="244" t="s">
        <v>56</v>
      </c>
      <c r="D267" s="237">
        <v>2.9015762807280916E-2</v>
      </c>
      <c r="E267" s="238">
        <v>2.6943852320992445E-2</v>
      </c>
      <c r="F267" s="237">
        <v>1.4337458496830668E-2</v>
      </c>
      <c r="G267" s="238">
        <v>1.0708730838649577E-2</v>
      </c>
      <c r="H267" s="237">
        <v>2.2396018485602558E-2</v>
      </c>
      <c r="I267" s="238">
        <v>7.9946581967804808E-3</v>
      </c>
      <c r="J267" s="237">
        <v>1.5929063624026667E-2</v>
      </c>
      <c r="K267" s="238">
        <v>2.0011888615086761E-2</v>
      </c>
      <c r="L267" s="237">
        <v>3.3085372572072252E-2</v>
      </c>
      <c r="M267" s="239">
        <v>2.9833459950576464E-2</v>
      </c>
    </row>
    <row r="268" spans="3:13" ht="24" customHeight="1" thickBot="1" x14ac:dyDescent="0.25">
      <c r="C268" s="240" t="s">
        <v>57</v>
      </c>
      <c r="D268" s="241">
        <v>2.6876524676299494E-2</v>
      </c>
      <c r="E268" s="242">
        <v>2.905428373924689E-2</v>
      </c>
      <c r="F268" s="241">
        <v>3.0133816279303755E-2</v>
      </c>
      <c r="G268" s="242">
        <v>2.6844604879022533E-2</v>
      </c>
      <c r="H268" s="241">
        <v>1.3153217205830075E-2</v>
      </c>
      <c r="I268" s="242">
        <v>1.17844510214394E-2</v>
      </c>
      <c r="J268" s="241">
        <v>3.1357461890143483E-2</v>
      </c>
      <c r="K268" s="242">
        <v>3.7572440497113425E-2</v>
      </c>
      <c r="L268" s="241">
        <v>2.5868144787745795E-2</v>
      </c>
      <c r="M268" s="243">
        <v>2.7256531008420144E-2</v>
      </c>
    </row>
    <row r="269" spans="3:13" ht="24" customHeight="1" thickBot="1" x14ac:dyDescent="0.25">
      <c r="C269" s="244" t="s">
        <v>58</v>
      </c>
      <c r="D269" s="237">
        <v>3.3003377744417338E-3</v>
      </c>
      <c r="E269" s="238">
        <v>3.7000045756986222E-3</v>
      </c>
      <c r="F269" s="237">
        <v>8.5018613542609915E-3</v>
      </c>
      <c r="G269" s="238">
        <v>1.1636127722928744E-2</v>
      </c>
      <c r="H269" s="237">
        <v>1.9196587273373623E-2</v>
      </c>
      <c r="I269" s="238">
        <v>1.3733487331263986E-2</v>
      </c>
      <c r="J269" s="237">
        <v>3.3992542721247975E-3</v>
      </c>
      <c r="K269" s="238">
        <v>2.9362670852833301E-3</v>
      </c>
      <c r="L269" s="237">
        <v>2.6837623146834422E-3</v>
      </c>
      <c r="M269" s="239">
        <v>3.3218224644983841E-3</v>
      </c>
    </row>
    <row r="270" spans="3:13" ht="24" customHeight="1" thickBot="1" x14ac:dyDescent="0.25">
      <c r="C270" s="240" t="s">
        <v>59</v>
      </c>
      <c r="D270" s="241">
        <v>3.9008256708575719E-3</v>
      </c>
      <c r="E270" s="242">
        <v>3.4324752232932163E-3</v>
      </c>
      <c r="F270" s="241">
        <v>2.1883489284636282E-2</v>
      </c>
      <c r="G270" s="242">
        <v>1.9612572673814138E-2</v>
      </c>
      <c r="H270" s="241">
        <v>1.955207963028795E-2</v>
      </c>
      <c r="I270" s="242">
        <v>1.2452176423879304E-2</v>
      </c>
      <c r="J270" s="241">
        <v>4.3083571588558483E-3</v>
      </c>
      <c r="K270" s="242">
        <v>4.051514878252116E-3</v>
      </c>
      <c r="L270" s="241">
        <v>2.4344678794892233E-3</v>
      </c>
      <c r="M270" s="243">
        <v>2.2608293610692589E-3</v>
      </c>
    </row>
    <row r="271" spans="3:13" ht="24" customHeight="1" thickBot="1" x14ac:dyDescent="0.25">
      <c r="C271" s="244" t="s">
        <v>60</v>
      </c>
      <c r="D271" s="237">
        <v>1.2990242071683243E-2</v>
      </c>
      <c r="E271" s="238">
        <v>1.1701165856452445E-2</v>
      </c>
      <c r="F271" s="237">
        <v>2.8222155146392997E-2</v>
      </c>
      <c r="G271" s="238">
        <v>2.5164477788220813E-2</v>
      </c>
      <c r="H271" s="237">
        <v>1.1198009242801279E-2</v>
      </c>
      <c r="I271" s="238">
        <v>1.8624124738323828E-2</v>
      </c>
      <c r="J271" s="237">
        <v>1.1660232677637387E-2</v>
      </c>
      <c r="K271" s="238">
        <v>1.2206994407197949E-2</v>
      </c>
      <c r="L271" s="237">
        <v>1.2400089869105032E-2</v>
      </c>
      <c r="M271" s="239">
        <v>1.0736046899366251E-2</v>
      </c>
    </row>
    <row r="272" spans="3:13" ht="30.75" customHeight="1" thickBot="1" x14ac:dyDescent="0.25">
      <c r="C272" s="246" t="s">
        <v>61</v>
      </c>
      <c r="D272" s="247">
        <v>0.85468427472321262</v>
      </c>
      <c r="E272" s="248">
        <v>0.78720319099754965</v>
      </c>
      <c r="F272" s="247">
        <v>0.4082402656202837</v>
      </c>
      <c r="G272" s="248">
        <v>0.31253275000207936</v>
      </c>
      <c r="H272" s="247">
        <v>0.54888019907571994</v>
      </c>
      <c r="I272" s="248">
        <v>0.47989605139680935</v>
      </c>
      <c r="J272" s="247">
        <v>0.69570086562405309</v>
      </c>
      <c r="K272" s="248">
        <v>0.55282520239170962</v>
      </c>
      <c r="L272" s="247">
        <v>0.92442993133631046</v>
      </c>
      <c r="M272" s="249">
        <v>0.87649739449250863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1085.0400550592499</v>
      </c>
      <c r="G278" s="262" t="s">
        <v>96</v>
      </c>
      <c r="H278" s="263"/>
      <c r="I278" s="263"/>
      <c r="J278" s="263"/>
      <c r="K278" s="263"/>
      <c r="L278" s="264"/>
      <c r="M278" s="265" t="s">
        <v>97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711.60052191465252</v>
      </c>
      <c r="G279" s="262" t="str">
        <f>CONCATENATE("El gasto medio por turista en origen se situó en ",FIXED($F$279,0),"€.")</f>
        <v>El gasto medio por turista en origen se situó en 712€.</v>
      </c>
      <c r="H279" s="263"/>
      <c r="I279" s="263"/>
      <c r="J279" s="263"/>
      <c r="K279" s="263"/>
      <c r="L279" s="264"/>
      <c r="M279" s="265"/>
      <c r="O279" s="145"/>
      <c r="R279" s="145"/>
    </row>
    <row r="280" spans="3:18" ht="45.75" customHeight="1" thickBot="1" x14ac:dyDescent="0.25">
      <c r="C280" s="258"/>
      <c r="D280" s="269"/>
      <c r="E280" s="270" t="s">
        <v>75</v>
      </c>
      <c r="F280" s="271">
        <v>377.5487012706127</v>
      </c>
      <c r="G280" s="262" t="str">
        <f>CONCATENATE("El gasto medio por turista en destino ascendió a ",FIXED($F$280,0),"€. ")</f>
        <v xml:space="preserve">El gasto medio por turista en destino ascendió a 378€. </v>
      </c>
      <c r="H280" s="263"/>
      <c r="I280" s="263"/>
      <c r="J280" s="263"/>
      <c r="K280" s="263"/>
      <c r="L280" s="264"/>
      <c r="M280" s="265"/>
      <c r="O280" s="145"/>
      <c r="R280" s="145"/>
    </row>
    <row r="281" spans="3:18" ht="45.75" customHeight="1" thickTop="1" x14ac:dyDescent="0.2">
      <c r="C281" s="258"/>
      <c r="D281" s="272" t="s">
        <v>76</v>
      </c>
      <c r="E281" s="273" t="s">
        <v>73</v>
      </c>
      <c r="F281" s="274">
        <v>122.05293818049635</v>
      </c>
      <c r="G281" s="275" t="str">
        <f>CONCATENATE("El gasto total diario por turista se situó en ",FIXED($F$281,0),"€.")</f>
        <v>El gasto total diario por turista se situó en 122€.</v>
      </c>
      <c r="H281" s="276"/>
      <c r="I281" s="276"/>
      <c r="J281" s="276"/>
      <c r="K281" s="276"/>
      <c r="L281" s="277"/>
      <c r="M281" s="265"/>
      <c r="O281" s="145"/>
      <c r="R281" s="145"/>
    </row>
    <row r="282" spans="3:18" ht="45.75" customHeight="1" x14ac:dyDescent="0.2">
      <c r="C282" s="258"/>
      <c r="D282" s="278"/>
      <c r="E282" s="279" t="s">
        <v>74</v>
      </c>
      <c r="F282" s="280">
        <v>79.968746690150326</v>
      </c>
      <c r="G282" s="275" t="str">
        <f>CONCATENATE("La media del gasto diario por turista en origen fue de ",FIXED($F$282,0),"€.")</f>
        <v>La media del gasto diario por turista en origen fue de 80€.</v>
      </c>
      <c r="H282" s="276"/>
      <c r="I282" s="276"/>
      <c r="J282" s="276"/>
      <c r="K282" s="276"/>
      <c r="L282" s="277"/>
      <c r="M282" s="265"/>
      <c r="O282" s="145"/>
      <c r="R282" s="145"/>
    </row>
    <row r="283" spans="3:18" ht="45.75" customHeight="1" x14ac:dyDescent="0.2">
      <c r="C283" s="258"/>
      <c r="D283" s="281"/>
      <c r="E283" s="282" t="s">
        <v>75</v>
      </c>
      <c r="F283" s="283">
        <v>42.106985614838642</v>
      </c>
      <c r="G283" s="275" t="str">
        <f>CONCATENATE("El gasto medio en Tenerife, por turista y día  fue de ",FIXED($F$283,1),"€.")</f>
        <v>El gasto medio en Tenerife, por turista y día  fue de 42,1€.</v>
      </c>
      <c r="H283" s="276"/>
      <c r="I283" s="276"/>
      <c r="J283" s="276"/>
      <c r="K283" s="276"/>
      <c r="L283" s="277"/>
      <c r="M283" s="265"/>
      <c r="O283" s="145"/>
      <c r="R283" s="145"/>
    </row>
    <row r="284" spans="3:18" ht="5.25" customHeight="1" thickBot="1" x14ac:dyDescent="0.25"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5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6"/>
      <c r="E287" s="287" t="s">
        <v>8</v>
      </c>
      <c r="F287" s="288">
        <v>139937</v>
      </c>
      <c r="G287" s="289">
        <v>3.9386460814416768E-3</v>
      </c>
      <c r="H287" s="290" t="s">
        <v>98</v>
      </c>
      <c r="I287" s="290"/>
      <c r="J287" s="290"/>
      <c r="K287" s="290"/>
      <c r="L287" s="291"/>
      <c r="M287" s="265" t="s">
        <v>78</v>
      </c>
      <c r="Q287" s="292"/>
    </row>
    <row r="288" spans="3:18" s="145" customFormat="1" ht="47.25" customHeight="1" thickTop="1" thickBot="1" x14ac:dyDescent="0.25">
      <c r="C288" s="258"/>
      <c r="D288" s="286"/>
      <c r="E288" s="293" t="s">
        <v>79</v>
      </c>
      <c r="F288" s="294">
        <v>84115</v>
      </c>
      <c r="G288" s="295">
        <v>0</v>
      </c>
      <c r="H288" s="296" t="s">
        <v>99</v>
      </c>
      <c r="I288" s="297"/>
      <c r="J288" s="297"/>
      <c r="K288" s="297"/>
      <c r="L288" s="298"/>
      <c r="M288" s="265"/>
      <c r="O288" s="299"/>
      <c r="Q288" s="292"/>
    </row>
    <row r="289" spans="3:20" s="145" customFormat="1" ht="47.25" customHeight="1" thickTop="1" thickBot="1" x14ac:dyDescent="0.25">
      <c r="C289" s="258"/>
      <c r="D289" s="286"/>
      <c r="E289" s="300" t="s">
        <v>80</v>
      </c>
      <c r="F289" s="301">
        <v>54347</v>
      </c>
      <c r="G289" s="295">
        <v>1.0204840328636777E-2</v>
      </c>
      <c r="H289" s="302" t="s">
        <v>100</v>
      </c>
      <c r="I289" s="297"/>
      <c r="J289" s="297"/>
      <c r="K289" s="297"/>
      <c r="L289" s="298"/>
      <c r="M289" s="265"/>
      <c r="O289" s="299"/>
      <c r="Q289" s="292"/>
    </row>
    <row r="290" spans="3:20" s="145" customFormat="1" ht="47.25" customHeight="1" thickTop="1" thickBot="1" x14ac:dyDescent="0.25">
      <c r="C290" s="258"/>
      <c r="D290" s="286"/>
      <c r="E290" s="293" t="s">
        <v>81</v>
      </c>
      <c r="F290" s="294">
        <v>557</v>
      </c>
      <c r="G290" s="295">
        <v>0</v>
      </c>
      <c r="H290" s="296" t="s">
        <v>101</v>
      </c>
      <c r="I290" s="297"/>
      <c r="J290" s="297"/>
      <c r="K290" s="297"/>
      <c r="L290" s="298"/>
      <c r="M290" s="265"/>
      <c r="O290" s="299"/>
      <c r="Q290" s="292"/>
    </row>
    <row r="291" spans="3:20" s="145" customFormat="1" ht="47.25" customHeight="1" thickTop="1" x14ac:dyDescent="0.2">
      <c r="C291" s="258"/>
      <c r="D291" s="286"/>
      <c r="E291" s="303" t="s">
        <v>82</v>
      </c>
      <c r="F291" s="304">
        <v>918</v>
      </c>
      <c r="G291" s="305">
        <v>0</v>
      </c>
      <c r="H291" s="306" t="s">
        <v>102</v>
      </c>
      <c r="I291" s="307"/>
      <c r="J291" s="307"/>
      <c r="K291" s="307"/>
      <c r="L291" s="308"/>
      <c r="M291" s="265"/>
      <c r="O291" s="299"/>
      <c r="Q291" s="292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09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09"/>
      <c r="P293" s="310"/>
      <c r="Q293" s="310"/>
      <c r="R293" s="310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11" t="s">
        <v>7</v>
      </c>
      <c r="D298" s="312"/>
      <c r="E298" s="313" t="s">
        <v>8</v>
      </c>
      <c r="F298" s="35">
        <v>164366</v>
      </c>
      <c r="G298" s="314">
        <v>3.3293518576727132E-2</v>
      </c>
      <c r="H298" s="315" t="s">
        <v>103</v>
      </c>
      <c r="I298" s="315"/>
      <c r="J298" s="315"/>
      <c r="K298" s="315"/>
      <c r="L298" s="316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17"/>
      <c r="D299" s="318"/>
      <c r="E299" s="319" t="s">
        <v>85</v>
      </c>
      <c r="F299" s="46">
        <v>94536</v>
      </c>
      <c r="G299" s="140">
        <v>1.8948457608484848E-2</v>
      </c>
      <c r="H299" s="320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94.536 plazas, un 57,5% del total de plazas. Aumentan un 1,9% respecto al mismo periodo del año anterior.</v>
      </c>
      <c r="I299" s="320"/>
      <c r="J299" s="320"/>
      <c r="K299" s="320"/>
      <c r="L299" s="321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22"/>
      <c r="D300" s="323"/>
      <c r="E300" s="324" t="s">
        <v>86</v>
      </c>
      <c r="F300" s="325">
        <v>69830</v>
      </c>
      <c r="G300" s="326">
        <v>5.3369939057503091E-2</v>
      </c>
      <c r="H300" s="327" t="s">
        <v>104</v>
      </c>
      <c r="I300" s="327"/>
      <c r="J300" s="327"/>
      <c r="K300" s="327"/>
      <c r="L300" s="328"/>
      <c r="M300" s="265"/>
      <c r="Q300" s="329"/>
    </row>
    <row r="301" spans="3:20" ht="18.75" hidden="1" customHeight="1" x14ac:dyDescent="0.2">
      <c r="C301" s="330" t="s">
        <v>12</v>
      </c>
      <c r="D301" s="331"/>
      <c r="E301" s="332" t="s">
        <v>8</v>
      </c>
      <c r="F301" s="333">
        <v>3228</v>
      </c>
      <c r="G301" s="334">
        <v>0.12122264675234451</v>
      </c>
      <c r="H301" s="335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0,0%.</v>
      </c>
      <c r="I301" s="335"/>
      <c r="J301" s="335"/>
      <c r="K301" s="335"/>
      <c r="L301" s="336"/>
      <c r="M301" s="265"/>
      <c r="Q301" s="329"/>
    </row>
    <row r="302" spans="3:20" ht="48.75" customHeight="1" thickTop="1" thickBot="1" x14ac:dyDescent="0.25">
      <c r="C302" s="337"/>
      <c r="D302" s="338"/>
      <c r="E302" s="339" t="s">
        <v>85</v>
      </c>
      <c r="F302" s="340">
        <v>2537</v>
      </c>
      <c r="G302" s="326">
        <v>0</v>
      </c>
      <c r="H302" s="341"/>
      <c r="I302" s="341"/>
      <c r="J302" s="341"/>
      <c r="K302" s="341"/>
      <c r="L302" s="342"/>
      <c r="M302" s="265"/>
    </row>
    <row r="303" spans="3:20" ht="42" customHeight="1" thickTop="1" x14ac:dyDescent="0.2">
      <c r="C303" s="343" t="s">
        <v>13</v>
      </c>
      <c r="D303" s="344"/>
      <c r="E303" s="345" t="s">
        <v>8</v>
      </c>
      <c r="F303" s="346">
        <v>1571</v>
      </c>
      <c r="G303" s="334">
        <v>0.45194085027726438</v>
      </c>
      <c r="H303" s="347" t="s">
        <v>105</v>
      </c>
      <c r="I303" s="347"/>
      <c r="J303" s="347"/>
      <c r="K303" s="347"/>
      <c r="L303" s="348"/>
      <c r="M303" s="265"/>
    </row>
    <row r="304" spans="3:20" ht="34.5" customHeight="1" x14ac:dyDescent="0.2">
      <c r="C304" s="349"/>
      <c r="D304" s="350"/>
      <c r="E304" s="351" t="s">
        <v>85</v>
      </c>
      <c r="F304" s="79">
        <v>824</v>
      </c>
      <c r="G304" s="140">
        <v>0.42560553633218001</v>
      </c>
      <c r="H304" s="352" t="str">
        <f>CONCATENATE("Las plazas hoteleras estimadas se sitúan en ",FIXED(F304,0)," plazas, registrando un ",IF(G304&gt;0,"incremento del ","descenso del "),FIXED(G304*100,1),"%.")</f>
        <v>Las plazas hoteleras estimadas se sitúan en 824 plazas, registrando un incremento del 42,6%.</v>
      </c>
      <c r="I304" s="352"/>
      <c r="J304" s="352"/>
      <c r="K304" s="352"/>
      <c r="L304" s="353"/>
      <c r="M304" s="265"/>
    </row>
    <row r="305" spans="3:18" ht="34.5" customHeight="1" thickBot="1" x14ac:dyDescent="0.25">
      <c r="C305" s="354"/>
      <c r="D305" s="355"/>
      <c r="E305" s="356" t="s">
        <v>86</v>
      </c>
      <c r="F305" s="357">
        <v>747</v>
      </c>
      <c r="G305" s="326">
        <v>0.48214285714285721</v>
      </c>
      <c r="H305" s="358" t="s">
        <v>106</v>
      </c>
      <c r="I305" s="358"/>
      <c r="J305" s="358"/>
      <c r="K305" s="358"/>
      <c r="L305" s="359"/>
      <c r="M305" s="265"/>
    </row>
    <row r="306" spans="3:18" ht="39.75" customHeight="1" thickTop="1" x14ac:dyDescent="0.2">
      <c r="C306" s="360" t="s">
        <v>14</v>
      </c>
      <c r="D306" s="361"/>
      <c r="E306" s="332" t="s">
        <v>8</v>
      </c>
      <c r="F306" s="333">
        <v>29509</v>
      </c>
      <c r="G306" s="334">
        <v>5.5513824802374989E-2</v>
      </c>
      <c r="H306" s="335" t="s">
        <v>107</v>
      </c>
      <c r="I306" s="335"/>
      <c r="J306" s="335"/>
      <c r="K306" s="335"/>
      <c r="L306" s="336"/>
      <c r="M306" s="265"/>
    </row>
    <row r="307" spans="3:18" ht="34.5" customHeight="1" x14ac:dyDescent="0.2">
      <c r="C307" s="362"/>
      <c r="D307" s="363"/>
      <c r="E307" s="364" t="s">
        <v>85</v>
      </c>
      <c r="F307" s="66">
        <v>19717</v>
      </c>
      <c r="G307" s="140">
        <v>2.6820122903864263E-2</v>
      </c>
      <c r="H307" s="365" t="str">
        <f>CONCATENATE("La oferta hotelera asciende a ",FIXED(F307,0),", cifra que se ",IF(G307&gt;0,"incrementa un ","reduce un "),FIXED(G307*100,1),"% respecto al año anterior.")</f>
        <v>La oferta hotelera asciende a 19.717, cifra que se incrementa un 2,7% respecto al año anterior.</v>
      </c>
      <c r="I307" s="365"/>
      <c r="J307" s="365"/>
      <c r="K307" s="365"/>
      <c r="L307" s="366"/>
      <c r="M307" s="265"/>
    </row>
    <row r="308" spans="3:18" ht="34.5" customHeight="1" thickBot="1" x14ac:dyDescent="0.25">
      <c r="C308" s="367"/>
      <c r="D308" s="368"/>
      <c r="E308" s="339" t="s">
        <v>86</v>
      </c>
      <c r="F308" s="340">
        <v>9792</v>
      </c>
      <c r="G308" s="326">
        <v>0.11844660194174761</v>
      </c>
      <c r="H308" s="341" t="str">
        <f>CONCATENATE("Las plazas extrahoteras estimadas ascienden a ",FIXED(F308,0),", las cuales ",IF(G308&gt;0,"se incrementan un ","descienden un "),FIXED(G308*100,1),"%.")</f>
        <v>Las plazas extrahoteras estimadas ascienden a 9.792, las cuales se incrementan un 11,8%.</v>
      </c>
      <c r="I308" s="341"/>
      <c r="J308" s="341"/>
      <c r="K308" s="341"/>
      <c r="L308" s="342"/>
      <c r="M308" s="265"/>
    </row>
    <row r="309" spans="3:18" ht="34.5" customHeight="1" thickTop="1" x14ac:dyDescent="0.2">
      <c r="C309" s="369" t="s">
        <v>15</v>
      </c>
      <c r="D309" s="370"/>
      <c r="E309" s="371" t="s">
        <v>8</v>
      </c>
      <c r="F309" s="372">
        <v>130058</v>
      </c>
      <c r="G309" s="334">
        <v>2.2854536303007489E-2</v>
      </c>
      <c r="H309" s="347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130.058 experimentando un incremento interanual del 2,3%.</v>
      </c>
      <c r="I309" s="347"/>
      <c r="J309" s="347"/>
      <c r="K309" s="347"/>
      <c r="L309" s="348"/>
      <c r="M309" s="265"/>
    </row>
    <row r="310" spans="3:18" ht="34.5" customHeight="1" x14ac:dyDescent="0.2">
      <c r="C310" s="373"/>
      <c r="D310" s="374"/>
      <c r="E310" s="375" t="s">
        <v>85</v>
      </c>
      <c r="F310" s="91">
        <v>71458</v>
      </c>
      <c r="G310" s="140">
        <v>1.4149671449454226E-2</v>
      </c>
      <c r="H310" s="352" t="str">
        <f>CONCATENATE("Las plazas hoteleras, con un oferta de ",FIXED(F310,0)," plazas, se ",IF(G310&gt;0,"incrementan un ","reducen un "),FIXED(G310*100,1),"% respecto al mismo período del año anterior.")</f>
        <v>Las plazas hoteleras, con un oferta de 71.458 plazas, se incrementan un 1,4% respecto al mismo período del año anterior.</v>
      </c>
      <c r="I310" s="352"/>
      <c r="J310" s="352"/>
      <c r="K310" s="352"/>
      <c r="L310" s="353"/>
      <c r="M310" s="265"/>
    </row>
    <row r="311" spans="3:18" ht="34.5" customHeight="1" x14ac:dyDescent="0.2">
      <c r="C311" s="373"/>
      <c r="D311" s="374"/>
      <c r="E311" s="376" t="s">
        <v>86</v>
      </c>
      <c r="F311" s="377">
        <v>58600</v>
      </c>
      <c r="G311" s="378">
        <v>3.3673775378807891E-2</v>
      </c>
      <c r="H311" s="379" t="s">
        <v>108</v>
      </c>
      <c r="I311" s="379"/>
      <c r="J311" s="379"/>
      <c r="K311" s="379"/>
      <c r="L311" s="380"/>
      <c r="M311" s="265"/>
    </row>
    <row r="312" spans="3:18" ht="5.25" customHeight="1" thickBot="1" x14ac:dyDescent="0.25"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5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78" customHeight="1" thickBot="1" x14ac:dyDescent="0.25">
      <c r="C315" s="381" t="s">
        <v>88</v>
      </c>
      <c r="D315" s="382"/>
      <c r="E315" s="383" t="s">
        <v>89</v>
      </c>
      <c r="F315" s="384">
        <v>89388</v>
      </c>
      <c r="G315" s="289">
        <v>0.52771273777580285</v>
      </c>
      <c r="H315" s="385" t="s">
        <v>109</v>
      </c>
      <c r="I315" s="385"/>
      <c r="J315" s="385"/>
      <c r="K315" s="385"/>
      <c r="L315" s="386"/>
      <c r="M315" s="265" t="s">
        <v>111</v>
      </c>
    </row>
    <row r="316" spans="3:18" ht="24" hidden="1" customHeight="1" x14ac:dyDescent="0.2">
      <c r="C316" s="381"/>
      <c r="D316" s="382"/>
      <c r="E316" s="387" t="s">
        <v>90</v>
      </c>
      <c r="F316" s="304">
        <v>0</v>
      </c>
      <c r="G316" s="305">
        <v>-1</v>
      </c>
      <c r="H316" s="388" t="s">
        <v>110</v>
      </c>
      <c r="I316" s="388"/>
      <c r="J316" s="388"/>
      <c r="K316" s="388"/>
      <c r="L316" s="389"/>
      <c r="M316" s="265"/>
    </row>
    <row r="317" spans="3:18" ht="13.5" thickTop="1" x14ac:dyDescent="0.2">
      <c r="C317" s="390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</row>
    <row r="318" spans="3:18" ht="29.25" customHeight="1" x14ac:dyDescent="0.2"/>
    <row r="319" spans="3:18" ht="18" customHeight="1" x14ac:dyDescent="0.2">
      <c r="C319" s="392" t="s">
        <v>91</v>
      </c>
      <c r="D319" s="392"/>
      <c r="E319" s="392"/>
      <c r="F319" s="392"/>
      <c r="G319" s="392"/>
      <c r="H319" s="392"/>
      <c r="I319" s="392"/>
      <c r="J319" s="392"/>
      <c r="K319" s="392"/>
      <c r="L319" s="392"/>
      <c r="M319" s="392"/>
    </row>
    <row r="321" spans="5:6" ht="6.75" customHeight="1" x14ac:dyDescent="0.2"/>
    <row r="323" spans="5:6" ht="8.25" customHeight="1" x14ac:dyDescent="0.2"/>
    <row r="326" spans="5:6" x14ac:dyDescent="0.2">
      <c r="E326" s="393"/>
      <c r="F326" s="393"/>
    </row>
    <row r="327" spans="5:6" x14ac:dyDescent="0.2">
      <c r="E327" s="393"/>
      <c r="F327" s="393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G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enero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2018-03-06T10:19:09+00:00</PublishingStartDate>
    <_dlc_DocId xmlns="8b099203-c902-4a5b-992f-1f849b15ff82">Q5F7QW3RQ55V-2035-375</_dlc_DocId>
    <_dlc_DocIdUrl xmlns="8b099203-c902-4a5b-992f-1f849b15ff82">
      <Url>http://admin.webtenerife.com/es/investigacion/Situacion-turistica/indicadores-turisticos/_layouts/DocIdRedir.aspx?ID=Q5F7QW3RQ55V-2035-375</Url>
      <Description>Q5F7QW3RQ55V-2035-375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68B79-E30F-4EE8-950C-051726B2E983}"/>
</file>

<file path=customXml/itemProps2.xml><?xml version="1.0" encoding="utf-8"?>
<ds:datastoreItem xmlns:ds="http://schemas.openxmlformats.org/officeDocument/2006/customXml" ds:itemID="{F2861F6F-3027-444A-80B1-FC0E4E97599B}"/>
</file>

<file path=customXml/itemProps3.xml><?xml version="1.0" encoding="utf-8"?>
<ds:datastoreItem xmlns:ds="http://schemas.openxmlformats.org/officeDocument/2006/customXml" ds:itemID="{D274D6D0-AB10-414D-8C0C-1D1ED513C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(enero 2018) </dc:title>
  <dc:creator>Marjorie Perez Garcia</dc:creator>
  <cp:lastModifiedBy>Marjorie Perez Garcia</cp:lastModifiedBy>
  <dcterms:created xsi:type="dcterms:W3CDTF">2018-02-27T10:23:07Z</dcterms:created>
  <dcterms:modified xsi:type="dcterms:W3CDTF">2018-02-27T10:26:56Z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ba130bab-4579-4d15-b032-4193465b1bb3</vt:lpwstr>
  </property>
</Properties>
</file>