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056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G120" i="1"/>
  <c r="M64" i="1"/>
  <c r="L64" i="1"/>
  <c r="K64" i="1"/>
  <c r="J64" i="1"/>
  <c r="I64" i="1"/>
  <c r="G64" i="1"/>
  <c r="F64" i="1"/>
  <c r="E64" i="1"/>
  <c r="D64" i="1"/>
  <c r="C64" i="1"/>
  <c r="H304" i="1" l="1"/>
  <c r="G280" i="1"/>
  <c r="H309" i="1"/>
  <c r="G282" i="1"/>
  <c r="H301" i="1"/>
  <c r="H308" i="1"/>
  <c r="G279" i="1"/>
  <c r="G281" i="1"/>
  <c r="G283" i="1"/>
  <c r="H307" i="1"/>
  <c r="H299" i="1"/>
  <c r="H310" i="1"/>
  <c r="C215" i="1"/>
  <c r="I62" i="1"/>
  <c r="G152" i="1"/>
  <c r="E184" i="1"/>
  <c r="E242" i="1"/>
  <c r="E294" i="1" s="1"/>
  <c r="E117" i="1"/>
</calcChain>
</file>

<file path=xl/sharedStrings.xml><?xml version="1.0" encoding="utf-8"?>
<sst xmlns="http://schemas.openxmlformats.org/spreadsheetml/2006/main" count="586" uniqueCount="112">
  <si>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</si>
  <si>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</si>
  <si>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</si>
  <si>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</si>
  <si>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</si>
  <si>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</si>
  <si>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</si>
  <si>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</si>
  <si>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</si>
  <si>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</si>
  <si>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</si>
  <si>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</si>
  <si>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</si>
  <si>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</si>
  <si>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</si>
  <si>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</si>
  <si>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</si>
  <si>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</si>
  <si>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</si>
  <si>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</si>
  <si>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</si>
  <si>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</si>
  <si>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</si>
  <si>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</si>
  <si>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</si>
  <si>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</si>
  <si>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</si>
  <si>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</si>
  <si>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</si>
  <si>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</si>
  <si>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</si>
  <si>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</si>
  <si>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</si>
  <si>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</si>
  <si>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</si>
  <si>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</si>
  <si>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</si>
  <si>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</si>
  <si>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</si>
  <si>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</si>
  <si>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</si>
  <si>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</si>
  <si>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</si>
  <si>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</si>
  <si>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</si>
  <si>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</si>
  <si>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</si>
  <si>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</si>
  <si>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</si>
  <si>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</si>
  <si>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</si>
  <si>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</si>
  <si>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</si>
  <si>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</si>
  <si>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</si>
  <si>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</si>
  <si>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</si>
  <si>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</si>
  <si>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</si>
  <si>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</si>
  <si>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</si>
  <si>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</si>
  <si>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</si>
  <si>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</si>
  <si>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</si>
  <si>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</si>
  <si>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</si>
  <si>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</si>
  <si>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</si>
  <si>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</si>
  <si>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</si>
  <si>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</si>
  <si>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</si>
  <si>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</si>
  <si>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</si>
  <si>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</si>
  <si>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</si>
  <si>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</si>
  <si>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</si>
  <si>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</si>
  <si>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</si>
  <si>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</si>
  <si>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</si>
  <si>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</si>
  <si>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</si>
  <si>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</si>
  <si>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</si>
  <si>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</si>
  <si>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</si>
  <si>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</si>
  <si>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</si>
  <si>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</si>
  <si>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</si>
  <si>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septiembre 2017</t>
  </si>
  <si>
    <t>acumulado septiembre 2017</t>
  </si>
  <si>
    <t>Muestra hotelera= 94,0%;   Muestra extrahotelera= 65,2%;   Muestra total= 81,9%</t>
  </si>
  <si>
    <t>El gasto medio total por turista en el primer semestre de 2017 ha ascendido a 1.061€ .</t>
  </si>
  <si>
    <t>I semestre 2017 
Encuesta sobre el turista que visita Tenerife, Cabildo de Tenerife</t>
  </si>
  <si>
    <t>El número de plazas autorizadas por Policía Turística a fecha de septiembre 2017 asciendían a 137.532 plazas, registrando un incremento del 0,7% respecto al cierre del año 2016.</t>
  </si>
  <si>
    <t>Las plazas hoteleras autorizadas ascienden a 84.105 y representan el 61% del total. Con respecto al año 2016, las plazas hoteleras se reducen un -0,5%.</t>
  </si>
  <si>
    <t>Las plazas extrahoteleras autorizadas, el 38% del total, ascienden a  51.952 (no incluye oferta rural). Aumentan un +2,8%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</si>
  <si>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</si>
  <si>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918, registrando un incremento del 1,5% respecto a 2016.</t>
  </si>
  <si>
    <t>Las plazas estimadas por el STDE del Cabildo de Tenerife en el II semestre de 2017 ascienden a 160.825. Se incremantan un 1,6% respecto al mismo período del año anterior.</t>
  </si>
  <si>
    <t>La oferta extrahotelera estimada por el STDE del Cabildo de Tenerife en el II semestre de 2017, asciende a 67.397 plazas, incluyendo oferta rural. Supone el 41,9% del total de las plazas turísticas, registrando un incremento del 2,5%.</t>
  </si>
  <si>
    <t>Las plazas estimadas para la zona de La Laguna, Bajamar, La Punta ascienden a 1.418 en el II semestre de 2017, registrando un incremento respecto al mismo periodo del año anterior del 42,8%.</t>
  </si>
  <si>
    <t>Las plazas extrahoteleras se estiman en 594, registrándose un incremento del 43,1% respecto al II semestre del año anterior.</t>
  </si>
  <si>
    <t>Las plazas totales estimadas para la zona Norte se sitúan en las 28.590 plazas,  registrándose un incremento del 5,6% con respecto al incremento del 43,1% respecto al II semestre del año anterior.</t>
  </si>
  <si>
    <t>Las plazas extrahoteleras estimadas se sitúan en las 57.413 en el II semestre del  2017, con un incremento del 1,8%  respecto al II semestre del año anterior.</t>
  </si>
  <si>
    <t>Por el Puerto de Santa Cruz de Tenerife han pasado en los primeros ocho meses del año 2017, 267.828 cruceristas, un -16,8% menos en comparación al mismo período del año 2016</t>
  </si>
  <si>
    <t>El número de buques de crucero en el Puerto de Santa Cruz de Tenerife hasta agosto 2017 ascienden a un total de 137 cruceros, cifra que se reduce un -12,7% respecto al mismo período del año anterior.</t>
  </si>
  <si>
    <t>Acumulado agosto 2017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</si>
</sst>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5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4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6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9" xfId="0" applyFont="1" applyFill="1" applyBorder="1" applyAlignment="1" applyProtection="1">
      <alignment horizontal="justify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3" xfId="0" applyFont="1" applyFill="1" applyBorder="1" applyAlignment="1" applyProtection="1">
      <alignment horizontal="justify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3" fontId="9" fillId="5" borderId="12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7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7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3" fontId="10" fillId="0" borderId="13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2" fillId="0" borderId="133" xfId="0" applyFont="1" applyFill="1" applyBorder="1" applyAlignment="1" applyProtection="1">
      <alignment horizontal="justify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3" fontId="10" fillId="0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7" xfId="0" applyFont="1" applyFill="1" applyBorder="1" applyAlignment="1" applyProtection="1">
      <alignment horizontal="justify" vertical="center" wrapText="1"/>
      <protection hidden="1"/>
    </xf>
    <xf numFmtId="0" fontId="2" fillId="0" borderId="128" xfId="0" applyFont="1" applyFill="1" applyBorder="1" applyAlignment="1" applyProtection="1">
      <alignment horizontal="justify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0" fontId="12" fillId="7" borderId="130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3" fontId="10" fillId="7" borderId="132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2" fillId="7" borderId="133" xfId="0" applyFont="1" applyFill="1" applyBorder="1" applyAlignment="1" applyProtection="1">
      <alignment horizontal="justify" vertical="center" wrapText="1"/>
      <protection hidden="1"/>
    </xf>
    <xf numFmtId="0" fontId="12" fillId="7" borderId="136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3" xfId="0" applyFont="1" applyFill="1" applyBorder="1" applyAlignment="1" applyProtection="1">
      <alignment horizontal="justify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3" fontId="10" fillId="7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7" xfId="0" applyFont="1" applyFill="1" applyBorder="1" applyAlignment="1" applyProtection="1">
      <alignment horizontal="justify" vertical="center" wrapText="1"/>
      <protection hidden="1"/>
    </xf>
    <xf numFmtId="0" fontId="2" fillId="7" borderId="128" xfId="0" applyFont="1" applyFill="1" applyBorder="1" applyAlignment="1" applyProtection="1">
      <alignment horizontal="justify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3" xfId="0" applyFont="1" applyFill="1" applyBorder="1" applyAlignment="1" applyProtection="1">
      <alignment horizontal="justify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29" xfId="0" applyFont="1" applyFill="1" applyBorder="1" applyAlignment="1" applyProtection="1">
      <alignment horizontal="center" vertical="center" wrapText="1"/>
      <protection hidden="1"/>
    </xf>
    <xf numFmtId="0" fontId="12" fillId="6" borderId="130" xfId="0" applyFont="1" applyFill="1" applyBorder="1" applyAlignment="1" applyProtection="1">
      <alignment horizontal="center" vertical="center" wrapText="1"/>
      <protection hidden="1"/>
    </xf>
    <xf numFmtId="0" fontId="12" fillId="6" borderId="131" xfId="0" applyFont="1" applyFill="1" applyBorder="1" applyAlignment="1" applyProtection="1">
      <alignment horizontal="center" vertical="center" wrapText="1"/>
      <protection hidden="1"/>
    </xf>
    <xf numFmtId="3" fontId="10" fillId="6" borderId="13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6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0" fontId="12" fillId="6" borderId="122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3" xfId="0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justify" vertical="center" wrapText="1"/>
      <protection hidden="1"/>
    </xf>
    <xf numFmtId="0" fontId="2" fillId="7" borderId="115" xfId="0" applyFont="1" applyFill="1" applyBorder="1" applyAlignment="1" applyProtection="1">
      <alignment horizontal="justify" vertical="center" wrapText="1"/>
      <protection hidden="1"/>
    </xf>
    <xf numFmtId="0" fontId="2" fillId="0" borderId="144" xfId="0" applyFont="1" applyFill="1" applyBorder="1" applyAlignment="1" applyProtection="1">
      <alignment vertical="center" wrapText="1"/>
      <protection hidden="1"/>
    </xf>
    <xf numFmtId="0" fontId="2" fillId="0" borderId="144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E2A5E3E-9466-4033-A245-EA0752191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53101FE3-7F14-421A-90BC-3CFDEDF4F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2AE5BAAE-77EE-49F0-91E6-DEAFE77A8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F90900D2-DABD-43B6-8225-A9618B09F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9E9EF9E3-73E2-48DC-8027-773928D5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1DE6F9-9D21-4E89-80CA-E53D6855BED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629125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Normal="100" workbookViewId="0"/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484267</v>
      </c>
      <c r="G9" s="36">
        <v>4.6740143047663052E-2</v>
      </c>
      <c r="H9" s="37"/>
      <c r="I9" s="38" t="s">
        <v>7</v>
      </c>
      <c r="J9" s="39" t="s">
        <v>8</v>
      </c>
      <c r="K9" s="40">
        <v>4301221</v>
      </c>
      <c r="L9" s="41">
        <v>2.0982110112758079E-2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325566</v>
      </c>
      <c r="G10" s="47">
        <v>3.5762347888332213E-2</v>
      </c>
      <c r="H10" s="48"/>
      <c r="I10" s="43"/>
      <c r="J10" s="45" t="s">
        <v>10</v>
      </c>
      <c r="K10" s="46">
        <v>2903361</v>
      </c>
      <c r="L10" s="49">
        <v>1.5783800350354538E-2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158701</v>
      </c>
      <c r="G11" s="36">
        <v>7.0004989279790708E-2</v>
      </c>
      <c r="H11" s="48"/>
      <c r="I11" s="53"/>
      <c r="J11" s="54" t="s">
        <v>11</v>
      </c>
      <c r="K11" s="55">
        <v>1397860</v>
      </c>
      <c r="L11" s="56">
        <v>3.1950862998124885E-2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19913</v>
      </c>
      <c r="G12" s="61">
        <v>0.11682557487380829</v>
      </c>
      <c r="H12" s="62"/>
      <c r="I12" s="57" t="s">
        <v>12</v>
      </c>
      <c r="J12" s="59" t="s">
        <v>8</v>
      </c>
      <c r="K12" s="60">
        <v>177134</v>
      </c>
      <c r="L12" s="41">
        <v>1.1425602256570633E-2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19913</v>
      </c>
      <c r="G13" s="47">
        <v>0.11682557487380829</v>
      </c>
      <c r="H13" s="62"/>
      <c r="I13" s="63"/>
      <c r="J13" s="65" t="s">
        <v>10</v>
      </c>
      <c r="K13" s="66">
        <v>177134</v>
      </c>
      <c r="L13" s="49">
        <v>1.5670781704233416E-2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>
        <v>-1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5381</v>
      </c>
      <c r="G15" s="61">
        <v>0.60387481371087937</v>
      </c>
      <c r="H15" s="62"/>
      <c r="I15" s="72" t="s">
        <v>13</v>
      </c>
      <c r="J15" s="74" t="s">
        <v>8</v>
      </c>
      <c r="K15" s="75">
        <v>37525</v>
      </c>
      <c r="L15" s="41">
        <v>0.20740693072492689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4176</v>
      </c>
      <c r="G16" s="47">
        <v>0.51304347826086949</v>
      </c>
      <c r="H16" s="62"/>
      <c r="I16" s="76"/>
      <c r="J16" s="78" t="s">
        <v>10</v>
      </c>
      <c r="K16" s="79">
        <v>28799</v>
      </c>
      <c r="L16" s="49">
        <v>0.13610004339421677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1205</v>
      </c>
      <c r="G17" s="71">
        <v>1.0252100840336134</v>
      </c>
      <c r="H17" s="62"/>
      <c r="I17" s="80"/>
      <c r="J17" s="82" t="s">
        <v>11</v>
      </c>
      <c r="K17" s="83">
        <v>8726</v>
      </c>
      <c r="L17" s="56">
        <v>0.52286212914485164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97114</v>
      </c>
      <c r="G18" s="61">
        <v>7.1626408306942002E-2</v>
      </c>
      <c r="H18" s="62"/>
      <c r="I18" s="57" t="s">
        <v>14</v>
      </c>
      <c r="J18" s="59" t="s">
        <v>8</v>
      </c>
      <c r="K18" s="60">
        <v>830310</v>
      </c>
      <c r="L18" s="41">
        <v>9.8313989941612778E-2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69651</v>
      </c>
      <c r="G19" s="47">
        <v>5.7770285662216869E-2</v>
      </c>
      <c r="H19" s="62"/>
      <c r="I19" s="63"/>
      <c r="J19" s="65" t="s">
        <v>10</v>
      </c>
      <c r="K19" s="66">
        <v>608631</v>
      </c>
      <c r="L19" s="49">
        <v>9.5207675780336176E-2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27463</v>
      </c>
      <c r="G20" s="71">
        <v>0.10845172747820464</v>
      </c>
      <c r="H20" s="62"/>
      <c r="I20" s="67"/>
      <c r="J20" s="69" t="s">
        <v>11</v>
      </c>
      <c r="K20" s="70">
        <v>221679</v>
      </c>
      <c r="L20" s="56">
        <v>0.10693384732153555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361859</v>
      </c>
      <c r="G21" s="61">
        <v>3.1422178516966603E-2</v>
      </c>
      <c r="H21" s="62"/>
      <c r="I21" s="84" t="s">
        <v>15</v>
      </c>
      <c r="J21" s="86" t="s">
        <v>8</v>
      </c>
      <c r="K21" s="87">
        <v>3256252</v>
      </c>
      <c r="L21" s="41">
        <v>1.7298190596342078E-3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231826</v>
      </c>
      <c r="G22" s="47">
        <v>1.7280418451169011E-2</v>
      </c>
      <c r="H22" s="62"/>
      <c r="I22" s="88"/>
      <c r="J22" s="90" t="s">
        <v>10</v>
      </c>
      <c r="K22" s="91">
        <v>2088797</v>
      </c>
      <c r="L22" s="49">
        <v>-6.6474064034430791E-3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130033</v>
      </c>
      <c r="G23" s="71">
        <v>5.7634590514612061E-2</v>
      </c>
      <c r="H23" s="62"/>
      <c r="I23" s="92"/>
      <c r="J23" s="94" t="s">
        <v>11</v>
      </c>
      <c r="K23" s="95">
        <v>1167455</v>
      </c>
      <c r="L23" s="56">
        <v>1.7076213525413442E-2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3461240</v>
      </c>
      <c r="G27" s="36">
        <v>1.4213832202470078E-2</v>
      </c>
      <c r="H27" s="37"/>
      <c r="I27" s="38" t="s">
        <v>7</v>
      </c>
      <c r="J27" s="39" t="s">
        <v>8</v>
      </c>
      <c r="K27" s="40">
        <v>31816808</v>
      </c>
      <c r="L27" s="41">
        <v>-1.8383128147247962E-4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2221857</v>
      </c>
      <c r="G28" s="47">
        <v>-4.0999478261805056E-3</v>
      </c>
      <c r="H28" s="48"/>
      <c r="I28" s="43"/>
      <c r="J28" s="45" t="s">
        <v>10</v>
      </c>
      <c r="K28" s="46">
        <v>20394588</v>
      </c>
      <c r="L28" s="49">
        <v>-1.0724746195688084E-2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1239383</v>
      </c>
      <c r="G29" s="36">
        <v>4.8788722954859365E-2</v>
      </c>
      <c r="H29" s="48"/>
      <c r="I29" s="53"/>
      <c r="J29" s="54" t="s">
        <v>11</v>
      </c>
      <c r="K29" s="55">
        <v>11422220</v>
      </c>
      <c r="L29" s="56">
        <v>1.9206615310540576E-2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44841</v>
      </c>
      <c r="G30" s="61">
        <v>8.5265501718379433E-2</v>
      </c>
      <c r="H30" s="62"/>
      <c r="I30" s="57" t="s">
        <v>12</v>
      </c>
      <c r="J30" s="59" t="s">
        <v>8</v>
      </c>
      <c r="K30" s="60">
        <v>417296</v>
      </c>
      <c r="L30" s="41">
        <v>-1.3969490179769783E-2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44841</v>
      </c>
      <c r="G31" s="47">
        <v>8.5265501718379433E-2</v>
      </c>
      <c r="H31" s="62"/>
      <c r="I31" s="63"/>
      <c r="J31" s="65" t="s">
        <v>10</v>
      </c>
      <c r="K31" s="66">
        <v>417296</v>
      </c>
      <c r="L31" s="49">
        <v>8.7386174371073544E-3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>
        <v>-1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22287</v>
      </c>
      <c r="G33" s="61">
        <v>0.71821756225425948</v>
      </c>
      <c r="H33" s="62"/>
      <c r="I33" s="72" t="s">
        <v>13</v>
      </c>
      <c r="J33" s="74" t="s">
        <v>8</v>
      </c>
      <c r="K33" s="75">
        <v>145415</v>
      </c>
      <c r="L33" s="41">
        <v>0.33407032963000338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11617</v>
      </c>
      <c r="G34" s="47">
        <v>0.38330554894022395</v>
      </c>
      <c r="H34" s="62"/>
      <c r="I34" s="76"/>
      <c r="J34" s="78" t="s">
        <v>10</v>
      </c>
      <c r="K34" s="79">
        <v>89151</v>
      </c>
      <c r="L34" s="49">
        <v>0.25715292956356195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10670</v>
      </c>
      <c r="G35" s="71">
        <v>1.3332604417231577</v>
      </c>
      <c r="H35" s="62"/>
      <c r="I35" s="80"/>
      <c r="J35" s="82" t="s">
        <v>11</v>
      </c>
      <c r="K35" s="83">
        <v>56264</v>
      </c>
      <c r="L35" s="56">
        <v>0.47728824239878165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662806</v>
      </c>
      <c r="G36" s="61">
        <v>9.2979959467102802E-2</v>
      </c>
      <c r="H36" s="62"/>
      <c r="I36" s="57" t="s">
        <v>14</v>
      </c>
      <c r="J36" s="59" t="s">
        <v>8</v>
      </c>
      <c r="K36" s="60">
        <v>5705824</v>
      </c>
      <c r="L36" s="41">
        <v>6.9405949724000049E-2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476800</v>
      </c>
      <c r="G37" s="47">
        <v>0.10989548173840169</v>
      </c>
      <c r="H37" s="62"/>
      <c r="I37" s="63"/>
      <c r="J37" s="65" t="s">
        <v>10</v>
      </c>
      <c r="K37" s="66">
        <v>4102576</v>
      </c>
      <c r="L37" s="49">
        <v>7.1220411429794961E-2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186006</v>
      </c>
      <c r="G38" s="71">
        <v>5.1885698774536193E-2</v>
      </c>
      <c r="H38" s="62"/>
      <c r="I38" s="67"/>
      <c r="J38" s="69" t="s">
        <v>11</v>
      </c>
      <c r="K38" s="70">
        <v>1603248</v>
      </c>
      <c r="L38" s="56">
        <v>6.4790764119910138E-2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2731306</v>
      </c>
      <c r="G39" s="61">
        <v>-7.5275561023857573E-3</v>
      </c>
      <c r="H39" s="62"/>
      <c r="I39" s="84" t="s">
        <v>15</v>
      </c>
      <c r="J39" s="86" t="s">
        <v>8</v>
      </c>
      <c r="K39" s="87">
        <v>25548273</v>
      </c>
      <c r="L39" s="41">
        <v>-1.5668230569277686E-2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1688599</v>
      </c>
      <c r="G40" s="47">
        <v>-3.6021620165119783E-2</v>
      </c>
      <c r="H40" s="62"/>
      <c r="I40" s="88"/>
      <c r="J40" s="90" t="s">
        <v>10</v>
      </c>
      <c r="K40" s="91">
        <v>15785565</v>
      </c>
      <c r="L40" s="49">
        <v>-3.1636175697913216E-2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1042707</v>
      </c>
      <c r="G41" s="71">
        <v>4.2369272355756715E-2</v>
      </c>
      <c r="H41" s="62"/>
      <c r="I41" s="92"/>
      <c r="J41" s="94" t="s">
        <v>11</v>
      </c>
      <c r="K41" s="95">
        <v>9762708</v>
      </c>
      <c r="L41" s="56">
        <v>1.1295398038424054E-2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7.147379441506442</v>
      </c>
      <c r="G45" s="101">
        <v>-0.22921979375703305</v>
      </c>
      <c r="H45" s="37"/>
      <c r="I45" s="38" t="s">
        <v>7</v>
      </c>
      <c r="J45" s="39" t="s">
        <v>8</v>
      </c>
      <c r="K45" s="100">
        <v>7.3971572258202958</v>
      </c>
      <c r="L45" s="102">
        <v>-0.15659658367627305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6.8245977774091893</v>
      </c>
      <c r="G46" s="104">
        <v>-0.27316409326606728</v>
      </c>
      <c r="H46" s="48"/>
      <c r="I46" s="43"/>
      <c r="J46" s="45" t="s">
        <v>10</v>
      </c>
      <c r="K46" s="103">
        <v>7.0244754269276193</v>
      </c>
      <c r="L46" s="105">
        <v>-0.18822732409424869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7.8095475138782993</v>
      </c>
      <c r="G47" s="107">
        <v>-0.15798171386209603</v>
      </c>
      <c r="H47" s="48"/>
      <c r="I47" s="53"/>
      <c r="J47" s="54" t="s">
        <v>11</v>
      </c>
      <c r="K47" s="106">
        <v>8.1712188631193392</v>
      </c>
      <c r="L47" s="108">
        <v>-0.10217362754197268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2.2518455280470047</v>
      </c>
      <c r="G48" s="101">
        <v>-6.5484814073017983E-2</v>
      </c>
      <c r="H48" s="62"/>
      <c r="I48" s="57" t="s">
        <v>12</v>
      </c>
      <c r="J48" s="59" t="s">
        <v>8</v>
      </c>
      <c r="K48" s="109">
        <v>2.3558210168572944</v>
      </c>
      <c r="L48" s="102">
        <v>-6.0673875595869564E-2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2.2518455280470047</v>
      </c>
      <c r="G49" s="104">
        <v>-6.5484814073017983E-2</v>
      </c>
      <c r="H49" s="62"/>
      <c r="I49" s="63"/>
      <c r="J49" s="65" t="s">
        <v>10</v>
      </c>
      <c r="K49" s="110">
        <v>2.3558210168572944</v>
      </c>
      <c r="L49" s="105">
        <v>-1.6189464733980863E-2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4.1417952053521647</v>
      </c>
      <c r="G51" s="101">
        <v>0.27562530967407239</v>
      </c>
      <c r="H51" s="62"/>
      <c r="I51" s="72" t="s">
        <v>13</v>
      </c>
      <c r="J51" s="74" t="s">
        <v>8</v>
      </c>
      <c r="K51" s="112">
        <v>3.8751499000666221</v>
      </c>
      <c r="L51" s="102">
        <v>0.3679263729261093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2.7818486590038316</v>
      </c>
      <c r="G52" s="104">
        <v>-0.26090496418457398</v>
      </c>
      <c r="H52" s="62"/>
      <c r="I52" s="76"/>
      <c r="J52" s="78" t="s">
        <v>10</v>
      </c>
      <c r="K52" s="113">
        <v>3.0956283204277928</v>
      </c>
      <c r="L52" s="105">
        <v>0.29808206613768284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8.8547717842323657</v>
      </c>
      <c r="G53" s="107">
        <v>1.1690574985180797</v>
      </c>
      <c r="H53" s="62"/>
      <c r="I53" s="80"/>
      <c r="J53" s="82" t="s">
        <v>11</v>
      </c>
      <c r="K53" s="114">
        <v>6.4478569791427915</v>
      </c>
      <c r="L53" s="108">
        <v>-0.19891439956576029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6.8250303766707168</v>
      </c>
      <c r="G54" s="101">
        <v>0.13334062903490729</v>
      </c>
      <c r="H54" s="62"/>
      <c r="I54" s="57" t="s">
        <v>14</v>
      </c>
      <c r="J54" s="59" t="s">
        <v>8</v>
      </c>
      <c r="K54" s="109">
        <v>6.871920126217919</v>
      </c>
      <c r="L54" s="102">
        <v>-0.18576083612794481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6.8455585705876443</v>
      </c>
      <c r="G55" s="104">
        <v>0.32149521158875327</v>
      </c>
      <c r="H55" s="62"/>
      <c r="I55" s="63"/>
      <c r="J55" s="65" t="s">
        <v>10</v>
      </c>
      <c r="K55" s="110">
        <v>6.7406622403393843</v>
      </c>
      <c r="L55" s="105">
        <v>-0.15094003561873848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6.7729672650475186</v>
      </c>
      <c r="G56" s="107">
        <v>-0.36422195032219395</v>
      </c>
      <c r="H56" s="62"/>
      <c r="I56" s="67"/>
      <c r="J56" s="69" t="s">
        <v>11</v>
      </c>
      <c r="K56" s="111">
        <v>7.232295345973232</v>
      </c>
      <c r="L56" s="108">
        <v>-0.28624518053178161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7.5479841595759671</v>
      </c>
      <c r="G57" s="101">
        <v>-0.2962218061914168</v>
      </c>
      <c r="H57" s="62"/>
      <c r="I57" s="84" t="s">
        <v>15</v>
      </c>
      <c r="J57" s="86" t="s">
        <v>8</v>
      </c>
      <c r="K57" s="115">
        <v>7.8459139526056338</v>
      </c>
      <c r="L57" s="102">
        <v>-0.13867641436641964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7.2839068956890083</v>
      </c>
      <c r="G58" s="104">
        <v>-0.40275497329926679</v>
      </c>
      <c r="H58" s="62"/>
      <c r="I58" s="88"/>
      <c r="J58" s="90" t="s">
        <v>10</v>
      </c>
      <c r="K58" s="116">
        <v>7.5572518535788777</v>
      </c>
      <c r="L58" s="105">
        <v>-0.19501598297044431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8.0187875385479064</v>
      </c>
      <c r="G59" s="121">
        <v>-0.11743376006043782</v>
      </c>
      <c r="H59" s="122"/>
      <c r="I59" s="117"/>
      <c r="J59" s="119" t="s">
        <v>11</v>
      </c>
      <c r="K59" s="120">
        <v>8.3623848456685703</v>
      </c>
      <c r="L59" s="123">
        <v>-4.7801467224880767E-2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septiembre 2017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0.71739261101611485</v>
      </c>
      <c r="G68" s="61">
        <v>-1.7411561107414375E-3</v>
      </c>
      <c r="H68" s="37"/>
      <c r="I68" s="38" t="s">
        <v>7</v>
      </c>
      <c r="J68" s="39" t="s">
        <v>8</v>
      </c>
      <c r="K68" s="130">
        <v>0.72995140587098573</v>
      </c>
      <c r="L68" s="41">
        <v>-5.0302395524355337E-3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0.79271631630774497</v>
      </c>
      <c r="G69" s="47">
        <v>-1.3416390922467714E-2</v>
      </c>
      <c r="H69" s="48"/>
      <c r="I69" s="43"/>
      <c r="J69" s="45" t="s">
        <v>10</v>
      </c>
      <c r="K69" s="131">
        <v>0.80330991641232929</v>
      </c>
      <c r="L69" s="49">
        <v>-1.1930586674306909E-2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0.61297634414983848</v>
      </c>
      <c r="G70" s="71">
        <v>2.30191171087053E-2</v>
      </c>
      <c r="H70" s="48"/>
      <c r="I70" s="53"/>
      <c r="J70" s="54" t="s">
        <v>11</v>
      </c>
      <c r="K70" s="132">
        <v>0.62761602375817716</v>
      </c>
      <c r="L70" s="56">
        <v>9.1073875030245333E-3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0.50788311247026841</v>
      </c>
      <c r="G71" s="61">
        <v>3.6220203815374052E-2</v>
      </c>
      <c r="H71" s="62"/>
      <c r="I71" s="57" t="s">
        <v>12</v>
      </c>
      <c r="J71" s="59" t="s">
        <v>8</v>
      </c>
      <c r="K71" s="133">
        <v>0.526985369796238</v>
      </c>
      <c r="L71" s="41">
        <v>-7.9105493536680171E-2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0.58916042569964522</v>
      </c>
      <c r="G72" s="47">
        <v>8.5265501718379433E-2</v>
      </c>
      <c r="H72" s="62"/>
      <c r="I72" s="63"/>
      <c r="J72" s="65" t="s">
        <v>10</v>
      </c>
      <c r="K72" s="134">
        <v>0.60250562733810664</v>
      </c>
      <c r="L72" s="49">
        <v>2.3036585541946986E-2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>
        <v>-1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0.52390691114245413</v>
      </c>
      <c r="G74" s="61">
        <v>0.20323698118369515</v>
      </c>
      <c r="H74" s="62"/>
      <c r="I74" s="72" t="s">
        <v>13</v>
      </c>
      <c r="J74" s="74" t="s">
        <v>8</v>
      </c>
      <c r="K74" s="136">
        <v>0.44565090806563323</v>
      </c>
      <c r="L74" s="41">
        <v>8.5620183472331357E-2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0.46994336569579287</v>
      </c>
      <c r="G75" s="47">
        <v>-2.9671593097755578E-2</v>
      </c>
      <c r="H75" s="62"/>
      <c r="I75" s="76"/>
      <c r="J75" s="78" t="s">
        <v>10</v>
      </c>
      <c r="K75" s="137">
        <v>0.49411393036480328</v>
      </c>
      <c r="L75" s="49">
        <v>0.12884983552510043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0.59876543209876543</v>
      </c>
      <c r="G76" s="71">
        <v>0.63013987090085921</v>
      </c>
      <c r="H76" s="62"/>
      <c r="I76" s="80"/>
      <c r="J76" s="82" t="s">
        <v>11</v>
      </c>
      <c r="K76" s="138">
        <v>0.38570801798837334</v>
      </c>
      <c r="L76" s="56">
        <v>4.8356944969816462E-2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0.77277136527923518</v>
      </c>
      <c r="G77" s="61">
        <v>3.5215261364451855E-2</v>
      </c>
      <c r="H77" s="62"/>
      <c r="I77" s="57" t="s">
        <v>14</v>
      </c>
      <c r="J77" s="59" t="s">
        <v>8</v>
      </c>
      <c r="K77" s="133">
        <v>0.74193176331776733</v>
      </c>
      <c r="L77" s="41">
        <v>2.640261740750649E-2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0.81063619980278145</v>
      </c>
      <c r="G78" s="47">
        <v>4.3435352412640071E-2</v>
      </c>
      <c r="H78" s="62"/>
      <c r="I78" s="63"/>
      <c r="J78" s="65" t="s">
        <v>10</v>
      </c>
      <c r="K78" s="134">
        <v>0.77710399495085913</v>
      </c>
      <c r="L78" s="49">
        <v>2.4765203742734387E-2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0.69013802315227069</v>
      </c>
      <c r="G79" s="71">
        <v>1.242827663662216E-2</v>
      </c>
      <c r="H79" s="62"/>
      <c r="I79" s="67"/>
      <c r="J79" s="69" t="s">
        <v>11</v>
      </c>
      <c r="K79" s="135">
        <v>0.66492174173424412</v>
      </c>
      <c r="L79" s="56">
        <v>2.9326781546137326E-2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0.71197845796122228</v>
      </c>
      <c r="G80" s="61">
        <v>-1.1105529706377126E-2</v>
      </c>
      <c r="H80" s="62"/>
      <c r="I80" s="84" t="s">
        <v>15</v>
      </c>
      <c r="J80" s="86" t="s">
        <v>8</v>
      </c>
      <c r="K80" s="139">
        <v>0.73459075209926017</v>
      </c>
      <c r="L80" s="41">
        <v>-9.6950361378572714E-3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0.79883387027339003</v>
      </c>
      <c r="G81" s="47">
        <v>-2.8551783015634991E-2</v>
      </c>
      <c r="H81" s="62"/>
      <c r="I81" s="88"/>
      <c r="J81" s="90" t="s">
        <v>10</v>
      </c>
      <c r="K81" s="140">
        <v>0.82063244089045595</v>
      </c>
      <c r="L81" s="49">
        <v>-2.1235749940379134E-2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0.60538379809450826</v>
      </c>
      <c r="G82" s="71">
        <v>2.4086551416905966E-2</v>
      </c>
      <c r="H82" s="62"/>
      <c r="I82" s="92"/>
      <c r="J82" s="94" t="s">
        <v>11</v>
      </c>
      <c r="K82" s="141">
        <v>0.62810692381368494</v>
      </c>
      <c r="L82" s="56">
        <v>1.1584998270905089E-2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59836</v>
      </c>
      <c r="G86" s="61">
        <v>0.23958484390213597</v>
      </c>
      <c r="H86" s="143"/>
      <c r="I86" s="57" t="s">
        <v>7</v>
      </c>
      <c r="J86" s="59" t="s">
        <v>20</v>
      </c>
      <c r="K86" s="60">
        <v>468083</v>
      </c>
      <c r="L86" s="41">
        <v>8.9284550726526302E-2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188634</v>
      </c>
      <c r="G87" s="47">
        <v>2.770937302503973E-2</v>
      </c>
      <c r="H87" s="62"/>
      <c r="I87" s="63"/>
      <c r="J87" s="90" t="s">
        <v>21</v>
      </c>
      <c r="K87" s="91">
        <v>1720720</v>
      </c>
      <c r="L87" s="49">
        <v>1.8836442740778558E-2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56776</v>
      </c>
      <c r="G88" s="47">
        <v>-0.11916471446080334</v>
      </c>
      <c r="H88" s="62"/>
      <c r="I88" s="63"/>
      <c r="J88" s="65" t="s">
        <v>22</v>
      </c>
      <c r="K88" s="66">
        <v>533609</v>
      </c>
      <c r="L88" s="49">
        <v>-7.6874504797196042E-2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15120</v>
      </c>
      <c r="G89" s="47">
        <v>0.13607333383424747</v>
      </c>
      <c r="H89" s="62"/>
      <c r="I89" s="63"/>
      <c r="J89" s="90" t="s">
        <v>23</v>
      </c>
      <c r="K89" s="91">
        <v>138863</v>
      </c>
      <c r="L89" s="49">
        <v>0.18686324786324793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5200</v>
      </c>
      <c r="G90" s="71">
        <v>9.704641350210963E-2</v>
      </c>
      <c r="H90" s="144"/>
      <c r="I90" s="67"/>
      <c r="J90" s="69" t="s">
        <v>24</v>
      </c>
      <c r="K90" s="70">
        <v>42086</v>
      </c>
      <c r="L90" s="56">
        <v>-5.5902014446588044E-2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330398</v>
      </c>
      <c r="G94" s="61">
        <v>2.0408289323326834E-2</v>
      </c>
      <c r="H94" s="143"/>
      <c r="I94" s="57" t="s">
        <v>7</v>
      </c>
      <c r="J94" s="59" t="s">
        <v>20</v>
      </c>
      <c r="K94" s="60">
        <v>3156588</v>
      </c>
      <c r="L94" s="41">
        <v>7.0760125210821645E-2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1439227</v>
      </c>
      <c r="G95" s="47">
        <v>1.3423097614078339E-2</v>
      </c>
      <c r="H95" s="62"/>
      <c r="I95" s="63"/>
      <c r="J95" s="90" t="s">
        <v>21</v>
      </c>
      <c r="K95" s="91">
        <v>13027946</v>
      </c>
      <c r="L95" s="49">
        <v>-2.0087835541273691E-3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382703</v>
      </c>
      <c r="G96" s="47">
        <v>-8.1469445357820858E-2</v>
      </c>
      <c r="H96" s="62"/>
      <c r="I96" s="63"/>
      <c r="J96" s="65" t="s">
        <v>22</v>
      </c>
      <c r="K96" s="66">
        <v>3555041</v>
      </c>
      <c r="L96" s="49">
        <v>-0.10157108259815062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50167</v>
      </c>
      <c r="G97" s="47">
        <v>-1.739300754088724E-2</v>
      </c>
      <c r="H97" s="62"/>
      <c r="I97" s="63"/>
      <c r="J97" s="90" t="s">
        <v>23</v>
      </c>
      <c r="K97" s="91">
        <v>480411</v>
      </c>
      <c r="L97" s="49">
        <v>6.659220967535795E-3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19362</v>
      </c>
      <c r="G98" s="71">
        <v>7.2358900144720018E-4</v>
      </c>
      <c r="H98" s="144"/>
      <c r="I98" s="67"/>
      <c r="J98" s="69" t="s">
        <v>24</v>
      </c>
      <c r="K98" s="70">
        <v>174602</v>
      </c>
      <c r="L98" s="56">
        <v>-2.643537801865703E-2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5.5217260512066311</v>
      </c>
      <c r="G102" s="101">
        <v>-1.1860280868887054</v>
      </c>
      <c r="H102" s="143"/>
      <c r="I102" s="57" t="s">
        <v>7</v>
      </c>
      <c r="J102" s="59" t="s">
        <v>20</v>
      </c>
      <c r="K102" s="146">
        <v>6.7436501646075593</v>
      </c>
      <c r="L102" s="102">
        <v>-0.11666688199996766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7.629732709903835</v>
      </c>
      <c r="G103" s="104">
        <v>-0.10755671847457293</v>
      </c>
      <c r="H103" s="62"/>
      <c r="I103" s="63"/>
      <c r="J103" s="78" t="s">
        <v>21</v>
      </c>
      <c r="K103" s="147">
        <v>7.5712178622902044</v>
      </c>
      <c r="L103" s="105">
        <v>-0.15814142155431732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6.7405770043680429</v>
      </c>
      <c r="G104" s="104">
        <v>0.27662429170688885</v>
      </c>
      <c r="H104" s="62"/>
      <c r="I104" s="63"/>
      <c r="J104" s="65" t="s">
        <v>22</v>
      </c>
      <c r="K104" s="148">
        <v>6.6622583202307304</v>
      </c>
      <c r="L104" s="105">
        <v>-0.18313633694188258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3.3179232804232806</v>
      </c>
      <c r="G105" s="104">
        <v>-0.51820264939864424</v>
      </c>
      <c r="H105" s="62"/>
      <c r="I105" s="63"/>
      <c r="J105" s="78" t="s">
        <v>23</v>
      </c>
      <c r="K105" s="147">
        <v>3.4596040701986852</v>
      </c>
      <c r="L105" s="105">
        <v>-0.61931045971584497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3.7234615384615384</v>
      </c>
      <c r="G106" s="107">
        <v>-0.35839500162284965</v>
      </c>
      <c r="H106" s="144"/>
      <c r="I106" s="67"/>
      <c r="J106" s="69" t="s">
        <v>24</v>
      </c>
      <c r="K106" s="150">
        <v>4.1486955282041533</v>
      </c>
      <c r="L106" s="108">
        <v>0.12556752784523173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0.7353453072488928</v>
      </c>
      <c r="G110" s="61">
        <v>-6.8026641540108956E-2</v>
      </c>
      <c r="H110" s="143"/>
      <c r="I110" s="57" t="s">
        <v>7</v>
      </c>
      <c r="J110" s="59" t="s">
        <v>20</v>
      </c>
      <c r="K110" s="133">
        <v>0.77202332954486252</v>
      </c>
      <c r="L110" s="41">
        <v>-2.0601141816611435E-2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0.84567387638303748</v>
      </c>
      <c r="G111" s="47">
        <v>-4.9771172767623106E-3</v>
      </c>
      <c r="H111" s="62"/>
      <c r="I111" s="63"/>
      <c r="J111" s="78" t="s">
        <v>21</v>
      </c>
      <c r="K111" s="137">
        <v>0.84765664064108825</v>
      </c>
      <c r="L111" s="49">
        <v>-9.2122133112815252E-3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0.73058625890078843</v>
      </c>
      <c r="G112" s="47">
        <v>-4.982220889020228E-3</v>
      </c>
      <c r="H112" s="62"/>
      <c r="I112" s="63"/>
      <c r="J112" s="65" t="s">
        <v>22</v>
      </c>
      <c r="K112" s="134">
        <v>0.74578364384217433</v>
      </c>
      <c r="L112" s="49">
        <v>-2.3192757463312064E-2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0.53137379514881899</v>
      </c>
      <c r="G113" s="47">
        <v>-1.739300754088724E-2</v>
      </c>
      <c r="H113" s="62"/>
      <c r="I113" s="63"/>
      <c r="J113" s="78" t="s">
        <v>23</v>
      </c>
      <c r="K113" s="137">
        <v>0.55918247624634665</v>
      </c>
      <c r="L113" s="49">
        <v>8.6405960345001809E-3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0.57935368043087976</v>
      </c>
      <c r="G114" s="71">
        <v>7.2358900144742222E-4</v>
      </c>
      <c r="H114" s="144"/>
      <c r="I114" s="67"/>
      <c r="J114" s="69" t="s">
        <v>24</v>
      </c>
      <c r="K114" s="135">
        <v>0.57411828147914323</v>
      </c>
      <c r="L114" s="56">
        <v>9.7577340091510312E-3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septiembre 2017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117275</v>
      </c>
      <c r="E124" s="183">
        <v>3.3314536451266141E-2</v>
      </c>
      <c r="F124" s="182">
        <v>14806</v>
      </c>
      <c r="G124" s="183">
        <v>0.14633013316816346</v>
      </c>
      <c r="H124" s="182">
        <v>3212</v>
      </c>
      <c r="I124" s="183">
        <v>0.64296675191815855</v>
      </c>
      <c r="J124" s="182">
        <v>45266</v>
      </c>
      <c r="K124" s="183">
        <v>2.4604450078091311E-2</v>
      </c>
      <c r="L124" s="182">
        <v>53991</v>
      </c>
      <c r="M124" s="183">
        <v>-8.3204760855191129E-3</v>
      </c>
    </row>
    <row r="125" spans="3:19" ht="27" customHeight="1" thickBot="1" x14ac:dyDescent="0.25">
      <c r="C125" s="184" t="s">
        <v>37</v>
      </c>
      <c r="D125" s="185">
        <v>33788.022037777926</v>
      </c>
      <c r="E125" s="186">
        <v>6.0380207074097525E-2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17241.590933562824</v>
      </c>
      <c r="E126" s="189">
        <v>0.24850036996473324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66245.387028659243</v>
      </c>
      <c r="E127" s="189">
        <v>-2.3218917299664965E-2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13444</v>
      </c>
      <c r="E128" s="189">
        <v>8.5594315245478114E-2</v>
      </c>
      <c r="F128" s="191">
        <v>113</v>
      </c>
      <c r="G128" s="189">
        <v>-0.71099744245524299</v>
      </c>
      <c r="H128" s="191">
        <v>52</v>
      </c>
      <c r="I128" s="189">
        <v>0.52941176470588225</v>
      </c>
      <c r="J128" s="191">
        <v>1236</v>
      </c>
      <c r="K128" s="189">
        <v>0.42560553633218001</v>
      </c>
      <c r="L128" s="191">
        <v>12043</v>
      </c>
      <c r="M128" s="189">
        <v>8.5737468445726606E-2</v>
      </c>
    </row>
    <row r="129" spans="3:13" ht="24" customHeight="1" thickBot="1" x14ac:dyDescent="0.25">
      <c r="C129" s="192" t="s">
        <v>42</v>
      </c>
      <c r="D129" s="188">
        <v>12097</v>
      </c>
      <c r="E129" s="189">
        <v>0.10142948192661394</v>
      </c>
      <c r="F129" s="188">
        <v>135</v>
      </c>
      <c r="G129" s="189">
        <v>0.875</v>
      </c>
      <c r="H129" s="188">
        <v>30</v>
      </c>
      <c r="I129" s="189">
        <v>0.36363636363636354</v>
      </c>
      <c r="J129" s="188">
        <v>1032</v>
      </c>
      <c r="K129" s="189">
        <v>0.20420070011668612</v>
      </c>
      <c r="L129" s="188">
        <v>10900</v>
      </c>
      <c r="M129" s="189">
        <v>8.6523125996810224E-2</v>
      </c>
    </row>
    <row r="130" spans="3:13" ht="24" customHeight="1" thickBot="1" x14ac:dyDescent="0.25">
      <c r="C130" s="190" t="s">
        <v>43</v>
      </c>
      <c r="D130" s="191">
        <v>52488</v>
      </c>
      <c r="E130" s="189">
        <v>-7.8820527360362602E-3</v>
      </c>
      <c r="F130" s="191">
        <v>981</v>
      </c>
      <c r="G130" s="189">
        <v>0.64321608040200995</v>
      </c>
      <c r="H130" s="191">
        <v>986</v>
      </c>
      <c r="I130" s="189">
        <v>0.53582554517133962</v>
      </c>
      <c r="J130" s="191">
        <v>19722</v>
      </c>
      <c r="K130" s="189">
        <v>-1.1180747054399642E-2</v>
      </c>
      <c r="L130" s="191">
        <v>30799</v>
      </c>
      <c r="M130" s="189">
        <v>-2.906591847671891E-2</v>
      </c>
    </row>
    <row r="131" spans="3:13" ht="24" customHeight="1" thickBot="1" x14ac:dyDescent="0.25">
      <c r="C131" s="192" t="s">
        <v>44</v>
      </c>
      <c r="D131" s="188">
        <v>13760</v>
      </c>
      <c r="E131" s="189">
        <v>0.24954594987286605</v>
      </c>
      <c r="F131" s="188">
        <v>453</v>
      </c>
      <c r="G131" s="189">
        <v>0.23097826086956519</v>
      </c>
      <c r="H131" s="188">
        <v>258</v>
      </c>
      <c r="I131" s="189">
        <v>0.30964467005076135</v>
      </c>
      <c r="J131" s="188">
        <v>2784</v>
      </c>
      <c r="K131" s="189">
        <v>0.39899497487437197</v>
      </c>
      <c r="L131" s="188">
        <v>10265</v>
      </c>
      <c r="M131" s="189">
        <v>0.21378739505734901</v>
      </c>
    </row>
    <row r="132" spans="3:13" ht="24" customHeight="1" thickBot="1" x14ac:dyDescent="0.25">
      <c r="C132" s="190" t="s">
        <v>45</v>
      </c>
      <c r="D132" s="191">
        <v>190728</v>
      </c>
      <c r="E132" s="189">
        <v>2.2867684915050646E-2</v>
      </c>
      <c r="F132" s="191">
        <v>663</v>
      </c>
      <c r="G132" s="189">
        <v>-0.14119170984455953</v>
      </c>
      <c r="H132" s="191">
        <v>158</v>
      </c>
      <c r="I132" s="189">
        <v>1.9354838709677358E-2</v>
      </c>
      <c r="J132" s="191">
        <v>11132</v>
      </c>
      <c r="K132" s="189">
        <v>5.4466230936819127E-2</v>
      </c>
      <c r="L132" s="191">
        <v>178775</v>
      </c>
      <c r="M132" s="189">
        <v>2.1688192936335504E-2</v>
      </c>
    </row>
    <row r="133" spans="3:13" ht="24" customHeight="1" thickBot="1" x14ac:dyDescent="0.25">
      <c r="C133" s="192" t="s">
        <v>46</v>
      </c>
      <c r="D133" s="188">
        <v>10297</v>
      </c>
      <c r="E133" s="189">
        <v>0.20489117715890481</v>
      </c>
      <c r="F133" s="188">
        <v>71</v>
      </c>
      <c r="G133" s="189">
        <v>0.54347826086956519</v>
      </c>
      <c r="H133" s="188">
        <v>15</v>
      </c>
      <c r="I133" s="189">
        <v>14</v>
      </c>
      <c r="J133" s="188">
        <v>1009</v>
      </c>
      <c r="K133" s="189">
        <v>0.36351351351351346</v>
      </c>
      <c r="L133" s="188">
        <v>9202</v>
      </c>
      <c r="M133" s="189">
        <v>0.18597757442969454</v>
      </c>
    </row>
    <row r="134" spans="3:13" ht="24" customHeight="1" thickBot="1" x14ac:dyDescent="0.25">
      <c r="C134" s="190" t="s">
        <v>47</v>
      </c>
      <c r="D134" s="191">
        <v>11679</v>
      </c>
      <c r="E134" s="189">
        <v>4.9044914816727125E-3</v>
      </c>
      <c r="F134" s="191">
        <v>520</v>
      </c>
      <c r="G134" s="189">
        <v>-0.195046439628483</v>
      </c>
      <c r="H134" s="191">
        <v>181</v>
      </c>
      <c r="I134" s="189">
        <v>0.66055045871559637</v>
      </c>
      <c r="J134" s="191">
        <v>1749</v>
      </c>
      <c r="K134" s="189">
        <v>0.16989966555183944</v>
      </c>
      <c r="L134" s="191">
        <v>9229</v>
      </c>
      <c r="M134" s="189">
        <v>-1.5258215962441368E-2</v>
      </c>
    </row>
    <row r="135" spans="3:13" ht="24" customHeight="1" thickBot="1" x14ac:dyDescent="0.25">
      <c r="C135" s="192" t="s">
        <v>48</v>
      </c>
      <c r="D135" s="188">
        <v>5487</v>
      </c>
      <c r="E135" s="189">
        <v>0.28712174524982403</v>
      </c>
      <c r="F135" s="188">
        <v>203</v>
      </c>
      <c r="G135" s="189">
        <v>3.0456852791878264E-2</v>
      </c>
      <c r="H135" s="188">
        <v>41</v>
      </c>
      <c r="I135" s="189">
        <v>2.4166666666666665</v>
      </c>
      <c r="J135" s="188">
        <v>931</v>
      </c>
      <c r="K135" s="189">
        <v>0.73048327137546476</v>
      </c>
      <c r="L135" s="188">
        <v>4312</v>
      </c>
      <c r="M135" s="189">
        <v>0.22639362912400451</v>
      </c>
    </row>
    <row r="136" spans="3:13" ht="24" customHeight="1" thickBot="1" x14ac:dyDescent="0.25">
      <c r="C136" s="193" t="s">
        <v>49</v>
      </c>
      <c r="D136" s="191">
        <v>1627</v>
      </c>
      <c r="E136" s="189">
        <v>0.31421647819063003</v>
      </c>
      <c r="F136" s="191">
        <v>69</v>
      </c>
      <c r="G136" s="189">
        <v>0.53333333333333344</v>
      </c>
      <c r="H136" s="191">
        <v>18</v>
      </c>
      <c r="I136" s="189">
        <v>1.25</v>
      </c>
      <c r="J136" s="191">
        <v>181</v>
      </c>
      <c r="K136" s="189">
        <v>1.2073170731707319</v>
      </c>
      <c r="L136" s="191">
        <v>1359</v>
      </c>
      <c r="M136" s="189">
        <v>0.23209428830462375</v>
      </c>
    </row>
    <row r="137" spans="3:13" ht="24" customHeight="1" thickBot="1" x14ac:dyDescent="0.25">
      <c r="C137" s="187" t="s">
        <v>50</v>
      </c>
      <c r="D137" s="188">
        <v>1422</v>
      </c>
      <c r="E137" s="189">
        <v>0.23223570190641252</v>
      </c>
      <c r="F137" s="188">
        <v>79</v>
      </c>
      <c r="G137" s="189">
        <v>0.43636363636363629</v>
      </c>
      <c r="H137" s="188">
        <v>14</v>
      </c>
      <c r="I137" s="189">
        <v>6</v>
      </c>
      <c r="J137" s="188">
        <v>240</v>
      </c>
      <c r="K137" s="189">
        <v>0.6901408450704225</v>
      </c>
      <c r="L137" s="188">
        <v>1089</v>
      </c>
      <c r="M137" s="189">
        <v>0.14031413612565435</v>
      </c>
    </row>
    <row r="138" spans="3:13" ht="24" customHeight="1" thickBot="1" x14ac:dyDescent="0.25">
      <c r="C138" s="193" t="s">
        <v>51</v>
      </c>
      <c r="D138" s="191">
        <v>1602</v>
      </c>
      <c r="E138" s="189">
        <v>0.28985507246376807</v>
      </c>
      <c r="F138" s="191">
        <v>30</v>
      </c>
      <c r="G138" s="189">
        <v>-0.61038961038961037</v>
      </c>
      <c r="H138" s="191">
        <v>4</v>
      </c>
      <c r="I138" s="189">
        <v>3</v>
      </c>
      <c r="J138" s="191">
        <v>290</v>
      </c>
      <c r="K138" s="189">
        <v>0.54255319148936176</v>
      </c>
      <c r="L138" s="191">
        <v>1278</v>
      </c>
      <c r="M138" s="189">
        <v>0.30942622950819665</v>
      </c>
    </row>
    <row r="139" spans="3:13" ht="24" customHeight="1" thickBot="1" x14ac:dyDescent="0.25">
      <c r="C139" s="187" t="s">
        <v>52</v>
      </c>
      <c r="D139" s="188">
        <v>836</v>
      </c>
      <c r="E139" s="189">
        <v>0.32909379968203489</v>
      </c>
      <c r="F139" s="188">
        <v>25</v>
      </c>
      <c r="G139" s="189">
        <v>0.25</v>
      </c>
      <c r="H139" s="188">
        <v>5</v>
      </c>
      <c r="I139" s="189">
        <v>4</v>
      </c>
      <c r="J139" s="188">
        <v>220</v>
      </c>
      <c r="K139" s="189">
        <v>0.74603174603174605</v>
      </c>
      <c r="L139" s="188">
        <v>586</v>
      </c>
      <c r="M139" s="189">
        <v>0.21576763485477168</v>
      </c>
    </row>
    <row r="140" spans="3:13" ht="24" customHeight="1" thickBot="1" x14ac:dyDescent="0.25">
      <c r="C140" s="190" t="s">
        <v>53</v>
      </c>
      <c r="D140" s="191">
        <v>5203</v>
      </c>
      <c r="E140" s="189">
        <v>9.5071788901823773E-3</v>
      </c>
      <c r="F140" s="191">
        <v>91</v>
      </c>
      <c r="G140" s="189">
        <v>0.10975609756097571</v>
      </c>
      <c r="H140" s="191">
        <v>85</v>
      </c>
      <c r="I140" s="189">
        <v>0.49122807017543857</v>
      </c>
      <c r="J140" s="191">
        <v>963</v>
      </c>
      <c r="K140" s="189">
        <v>0.44594594594594605</v>
      </c>
      <c r="L140" s="191">
        <v>4064</v>
      </c>
      <c r="M140" s="189">
        <v>-6.5532306277305108E-2</v>
      </c>
    </row>
    <row r="141" spans="3:13" ht="24" customHeight="1" thickBot="1" x14ac:dyDescent="0.25">
      <c r="C141" s="192" t="s">
        <v>54</v>
      </c>
      <c r="D141" s="188">
        <v>2828</v>
      </c>
      <c r="E141" s="189">
        <v>0.17686225551394097</v>
      </c>
      <c r="F141" s="188">
        <v>61</v>
      </c>
      <c r="G141" s="189">
        <v>7.0175438596491224E-2</v>
      </c>
      <c r="H141" s="188">
        <v>53</v>
      </c>
      <c r="I141" s="189">
        <v>1.9444444444444446</v>
      </c>
      <c r="J141" s="188">
        <v>648</v>
      </c>
      <c r="K141" s="189">
        <v>0.25338491295938104</v>
      </c>
      <c r="L141" s="188">
        <v>2066</v>
      </c>
      <c r="M141" s="189">
        <v>0.14080618442849246</v>
      </c>
    </row>
    <row r="142" spans="3:13" ht="24" customHeight="1" thickBot="1" x14ac:dyDescent="0.25">
      <c r="C142" s="190" t="s">
        <v>55</v>
      </c>
      <c r="D142" s="191">
        <v>8300</v>
      </c>
      <c r="E142" s="189">
        <v>-0.11767832465185502</v>
      </c>
      <c r="F142" s="191">
        <v>303</v>
      </c>
      <c r="G142" s="189">
        <v>1.5249999999999999</v>
      </c>
      <c r="H142" s="191">
        <v>20</v>
      </c>
      <c r="I142" s="189">
        <v>4</v>
      </c>
      <c r="J142" s="191">
        <v>943</v>
      </c>
      <c r="K142" s="189">
        <v>0.10292397660818708</v>
      </c>
      <c r="L142" s="191">
        <v>7034</v>
      </c>
      <c r="M142" s="189">
        <v>-0.1654010441385857</v>
      </c>
    </row>
    <row r="143" spans="3:13" ht="24" customHeight="1" thickBot="1" x14ac:dyDescent="0.25">
      <c r="C143" s="192" t="s">
        <v>56</v>
      </c>
      <c r="D143" s="188">
        <v>13265</v>
      </c>
      <c r="E143" s="189">
        <v>0.11433131720430101</v>
      </c>
      <c r="F143" s="188">
        <v>167</v>
      </c>
      <c r="G143" s="189">
        <v>-2.9069767441860517E-2</v>
      </c>
      <c r="H143" s="188">
        <v>39</v>
      </c>
      <c r="I143" s="189">
        <v>1.2941176470588234</v>
      </c>
      <c r="J143" s="188">
        <v>2679</v>
      </c>
      <c r="K143" s="189">
        <v>0.2472067039106145</v>
      </c>
      <c r="L143" s="188">
        <v>10380</v>
      </c>
      <c r="M143" s="189">
        <v>8.4979617434932653E-2</v>
      </c>
    </row>
    <row r="144" spans="3:13" ht="24" customHeight="1" thickBot="1" x14ac:dyDescent="0.25">
      <c r="C144" s="190" t="s">
        <v>57</v>
      </c>
      <c r="D144" s="191">
        <v>18979</v>
      </c>
      <c r="E144" s="189">
        <v>0.39448934606906683</v>
      </c>
      <c r="F144" s="191">
        <v>427</v>
      </c>
      <c r="G144" s="189">
        <v>-5.1111111111111107E-2</v>
      </c>
      <c r="H144" s="191">
        <v>52</v>
      </c>
      <c r="I144" s="189">
        <v>0.92592592592592582</v>
      </c>
      <c r="J144" s="191">
        <v>4814</v>
      </c>
      <c r="K144" s="189">
        <v>0.25757575757575757</v>
      </c>
      <c r="L144" s="191">
        <v>13686</v>
      </c>
      <c r="M144" s="189">
        <v>0.47082213863514233</v>
      </c>
    </row>
    <row r="145" spans="3:13" ht="24" customHeight="1" thickBot="1" x14ac:dyDescent="0.25">
      <c r="C145" s="192" t="s">
        <v>58</v>
      </c>
      <c r="D145" s="188">
        <v>1302</v>
      </c>
      <c r="E145" s="189">
        <v>-0.31903765690376573</v>
      </c>
      <c r="F145" s="188">
        <v>147</v>
      </c>
      <c r="G145" s="189">
        <v>-6.7567567567567988E-3</v>
      </c>
      <c r="H145" s="188">
        <v>41</v>
      </c>
      <c r="I145" s="189">
        <v>1.4117647058823528</v>
      </c>
      <c r="J145" s="188">
        <v>216</v>
      </c>
      <c r="K145" s="189">
        <v>2.857142857142847E-2</v>
      </c>
      <c r="L145" s="188">
        <v>898</v>
      </c>
      <c r="M145" s="189">
        <v>-0.41574495770982434</v>
      </c>
    </row>
    <row r="146" spans="3:13" ht="24" customHeight="1" thickBot="1" x14ac:dyDescent="0.25">
      <c r="C146" s="190" t="s">
        <v>59</v>
      </c>
      <c r="D146" s="191">
        <v>1864</v>
      </c>
      <c r="E146" s="189">
        <v>4.134078212290504E-2</v>
      </c>
      <c r="F146" s="191">
        <v>415</v>
      </c>
      <c r="G146" s="189">
        <v>0.28086419753086411</v>
      </c>
      <c r="H146" s="191">
        <v>102</v>
      </c>
      <c r="I146" s="189">
        <v>1.0816326530612246</v>
      </c>
      <c r="J146" s="191">
        <v>430</v>
      </c>
      <c r="K146" s="189">
        <v>-7.1274298056155483E-2</v>
      </c>
      <c r="L146" s="191">
        <v>917</v>
      </c>
      <c r="M146" s="189">
        <v>-3.8784067085953833E-2</v>
      </c>
    </row>
    <row r="147" spans="3:13" ht="24" customHeight="1" thickBot="1" x14ac:dyDescent="0.25">
      <c r="C147" s="192" t="s">
        <v>60</v>
      </c>
      <c r="D147" s="194">
        <v>5271</v>
      </c>
      <c r="E147" s="195">
        <v>0.10041753653444685</v>
      </c>
      <c r="F147" s="194">
        <v>357</v>
      </c>
      <c r="G147" s="195">
        <v>-0.24364406779661019</v>
      </c>
      <c r="H147" s="194">
        <v>56</v>
      </c>
      <c r="I147" s="195">
        <v>0.4358974358974359</v>
      </c>
      <c r="J147" s="194">
        <v>1560</v>
      </c>
      <c r="K147" s="195">
        <v>1.03125</v>
      </c>
      <c r="L147" s="194">
        <v>3298</v>
      </c>
      <c r="M147" s="195">
        <v>-6.0666476787240131E-2</v>
      </c>
    </row>
    <row r="148" spans="3:13" ht="30.75" customHeight="1" thickTop="1" thickBot="1" x14ac:dyDescent="0.25">
      <c r="C148" s="196" t="s">
        <v>61</v>
      </c>
      <c r="D148" s="197">
        <v>366992</v>
      </c>
      <c r="E148" s="198">
        <v>5.1104256349008503E-2</v>
      </c>
      <c r="F148" s="197">
        <v>5107</v>
      </c>
      <c r="G148" s="198">
        <v>3.9275539275539284E-2</v>
      </c>
      <c r="H148" s="197">
        <v>2169</v>
      </c>
      <c r="I148" s="198">
        <v>0.54928571428571438</v>
      </c>
      <c r="J148" s="197">
        <v>51848</v>
      </c>
      <c r="K148" s="198">
        <v>0.1163551804323486</v>
      </c>
      <c r="L148" s="197">
        <v>307868</v>
      </c>
      <c r="M148" s="198">
        <v>3.8722498321474008E-2</v>
      </c>
    </row>
    <row r="149" spans="3:13" ht="24" customHeight="1" thickBot="1" x14ac:dyDescent="0.25">
      <c r="C149" s="199" t="s">
        <v>8</v>
      </c>
      <c r="D149" s="200">
        <v>484267</v>
      </c>
      <c r="E149" s="201">
        <v>4.6740143047663052E-2</v>
      </c>
      <c r="F149" s="200">
        <v>19913</v>
      </c>
      <c r="G149" s="201">
        <v>0.11682557487380829</v>
      </c>
      <c r="H149" s="200">
        <v>5381</v>
      </c>
      <c r="I149" s="201">
        <v>0.60387481371087937</v>
      </c>
      <c r="J149" s="200">
        <v>97114</v>
      </c>
      <c r="K149" s="201">
        <v>7.1626408306942002E-2</v>
      </c>
      <c r="L149" s="200">
        <v>361859</v>
      </c>
      <c r="M149" s="201">
        <v>3.1422178516966603E-2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septiembre 2017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967506</v>
      </c>
      <c r="E156" s="183">
        <v>3.307087623086824E-2</v>
      </c>
      <c r="F156" s="182">
        <v>125110</v>
      </c>
      <c r="G156" s="183">
        <v>1.6865119681391372E-2</v>
      </c>
      <c r="H156" s="182">
        <v>19757</v>
      </c>
      <c r="I156" s="183">
        <v>0.2295867562857854</v>
      </c>
      <c r="J156" s="182">
        <v>391867</v>
      </c>
      <c r="K156" s="183">
        <v>7.4026059453266679E-2</v>
      </c>
      <c r="L156" s="182">
        <v>430772</v>
      </c>
      <c r="M156" s="183">
        <v>-4.1634591155712553E-3</v>
      </c>
    </row>
    <row r="157" spans="3:13" ht="24" customHeight="1" thickBot="1" x14ac:dyDescent="0.25">
      <c r="C157" s="184" t="s">
        <v>37</v>
      </c>
      <c r="D157" s="185">
        <v>256733.33263263339</v>
      </c>
      <c r="E157" s="186">
        <v>-7.8034682090614149E-3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121396.17930476033</v>
      </c>
      <c r="E158" s="189">
        <v>-1.450208109572193E-3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589376.48806256405</v>
      </c>
      <c r="E159" s="189">
        <v>5.9631310113851699E-2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129266</v>
      </c>
      <c r="E160" s="189">
        <v>-8.0040519073893979E-3</v>
      </c>
      <c r="F160" s="191">
        <v>1220</v>
      </c>
      <c r="G160" s="189">
        <v>-0.19631093544137024</v>
      </c>
      <c r="H160" s="191">
        <v>713</v>
      </c>
      <c r="I160" s="189">
        <v>0.12283464566929125</v>
      </c>
      <c r="J160" s="191">
        <v>10719</v>
      </c>
      <c r="K160" s="189">
        <v>0.39443215818915056</v>
      </c>
      <c r="L160" s="191">
        <v>116614</v>
      </c>
      <c r="M160" s="189">
        <v>-3.1999933592874563E-2</v>
      </c>
    </row>
    <row r="161" spans="3:13" ht="24" customHeight="1" thickBot="1" x14ac:dyDescent="0.25">
      <c r="C161" s="192" t="s">
        <v>42</v>
      </c>
      <c r="D161" s="188">
        <v>116030</v>
      </c>
      <c r="E161" s="189">
        <v>9.6061813688808062E-3</v>
      </c>
      <c r="F161" s="188">
        <v>1393</v>
      </c>
      <c r="G161" s="189">
        <v>0.29822926374650516</v>
      </c>
      <c r="H161" s="188">
        <v>486</v>
      </c>
      <c r="I161" s="189">
        <v>0.19999999999999996</v>
      </c>
      <c r="J161" s="188">
        <v>8482</v>
      </c>
      <c r="K161" s="189">
        <v>0.67330834484119162</v>
      </c>
      <c r="L161" s="188">
        <v>105669</v>
      </c>
      <c r="M161" s="189">
        <v>-2.5004844111866653E-2</v>
      </c>
    </row>
    <row r="162" spans="3:13" ht="24" customHeight="1" thickBot="1" x14ac:dyDescent="0.25">
      <c r="C162" s="190" t="s">
        <v>43</v>
      </c>
      <c r="D162" s="191">
        <v>452382</v>
      </c>
      <c r="E162" s="189">
        <v>-5.9817442701448953E-2</v>
      </c>
      <c r="F162" s="191">
        <v>6176</v>
      </c>
      <c r="G162" s="189">
        <v>-8.4901466883982812E-2</v>
      </c>
      <c r="H162" s="191">
        <v>6953</v>
      </c>
      <c r="I162" s="189">
        <v>0.18834387284224929</v>
      </c>
      <c r="J162" s="191">
        <v>165847</v>
      </c>
      <c r="K162" s="189">
        <v>-5.6169864042750595E-2</v>
      </c>
      <c r="L162" s="191">
        <v>273406</v>
      </c>
      <c r="M162" s="189">
        <v>-6.6386201668447997E-2</v>
      </c>
    </row>
    <row r="163" spans="3:13" ht="24" customHeight="1" thickBot="1" x14ac:dyDescent="0.25">
      <c r="C163" s="192" t="s">
        <v>44</v>
      </c>
      <c r="D163" s="188">
        <v>143163</v>
      </c>
      <c r="E163" s="189">
        <v>8.3944092795057434E-2</v>
      </c>
      <c r="F163" s="188">
        <v>4866</v>
      </c>
      <c r="G163" s="189">
        <v>-9.2333519865696712E-2</v>
      </c>
      <c r="H163" s="188">
        <v>2773</v>
      </c>
      <c r="I163" s="189">
        <v>3.5861038475905938E-2</v>
      </c>
      <c r="J163" s="188">
        <v>28222</v>
      </c>
      <c r="K163" s="189">
        <v>0.23949229215160961</v>
      </c>
      <c r="L163" s="188">
        <v>107302</v>
      </c>
      <c r="M163" s="189">
        <v>5.9574005865566049E-2</v>
      </c>
    </row>
    <row r="164" spans="3:13" ht="24" customHeight="1" thickBot="1" x14ac:dyDescent="0.25">
      <c r="C164" s="190" t="s">
        <v>45</v>
      </c>
      <c r="D164" s="191">
        <v>1587261</v>
      </c>
      <c r="E164" s="189">
        <v>2.1875615631932854E-2</v>
      </c>
      <c r="F164" s="191">
        <v>7958</v>
      </c>
      <c r="G164" s="189">
        <v>1.6087844739530066E-2</v>
      </c>
      <c r="H164" s="191">
        <v>1688</v>
      </c>
      <c r="I164" s="189">
        <v>8.4832904884318827E-2</v>
      </c>
      <c r="J164" s="191">
        <v>83993</v>
      </c>
      <c r="K164" s="189">
        <v>0.26914068992611173</v>
      </c>
      <c r="L164" s="191">
        <v>1493622</v>
      </c>
      <c r="M164" s="189">
        <v>1.0765960643237316E-2</v>
      </c>
    </row>
    <row r="165" spans="3:13" ht="24" customHeight="1" thickBot="1" x14ac:dyDescent="0.25">
      <c r="C165" s="192" t="s">
        <v>46</v>
      </c>
      <c r="D165" s="188">
        <v>82526</v>
      </c>
      <c r="E165" s="189">
        <v>0.13047766468952471</v>
      </c>
      <c r="F165" s="188">
        <v>810</v>
      </c>
      <c r="G165" s="189">
        <v>-7.8498293515358308E-2</v>
      </c>
      <c r="H165" s="188">
        <v>174</v>
      </c>
      <c r="I165" s="189">
        <v>0.359375</v>
      </c>
      <c r="J165" s="188">
        <v>6087</v>
      </c>
      <c r="K165" s="189">
        <v>0.44241706161137451</v>
      </c>
      <c r="L165" s="188">
        <v>75455</v>
      </c>
      <c r="M165" s="189">
        <v>0.11333254640422585</v>
      </c>
    </row>
    <row r="166" spans="3:13" ht="24" customHeight="1" thickBot="1" x14ac:dyDescent="0.25">
      <c r="C166" s="190" t="s">
        <v>47</v>
      </c>
      <c r="D166" s="191">
        <v>115274</v>
      </c>
      <c r="E166" s="189">
        <v>-5.4255170772929073E-2</v>
      </c>
      <c r="F166" s="191">
        <v>5879</v>
      </c>
      <c r="G166" s="189">
        <v>-1.6066945606694527E-2</v>
      </c>
      <c r="H166" s="191">
        <v>1113</v>
      </c>
      <c r="I166" s="189">
        <v>7.4324324324324342E-2</v>
      </c>
      <c r="J166" s="191">
        <v>13552</v>
      </c>
      <c r="K166" s="189">
        <v>0.17079913606911457</v>
      </c>
      <c r="L166" s="191">
        <v>94730</v>
      </c>
      <c r="M166" s="189">
        <v>-8.2971123222427612E-2</v>
      </c>
    </row>
    <row r="167" spans="3:13" ht="24" customHeight="1" thickBot="1" x14ac:dyDescent="0.25">
      <c r="C167" s="192" t="s">
        <v>48</v>
      </c>
      <c r="D167" s="188">
        <v>254962</v>
      </c>
      <c r="E167" s="189">
        <v>2.4968743844245855E-2</v>
      </c>
      <c r="F167" s="188">
        <v>5522</v>
      </c>
      <c r="G167" s="189">
        <v>-9.0464990048855221E-4</v>
      </c>
      <c r="H167" s="188">
        <v>406</v>
      </c>
      <c r="I167" s="189">
        <v>7.1240105540897103E-2</v>
      </c>
      <c r="J167" s="188">
        <v>37070</v>
      </c>
      <c r="K167" s="189">
        <v>0.1972740779019444</v>
      </c>
      <c r="L167" s="188">
        <v>211964</v>
      </c>
      <c r="M167" s="189">
        <v>3.8228645054116939E-4</v>
      </c>
    </row>
    <row r="168" spans="3:13" ht="24" customHeight="1" thickBot="1" x14ac:dyDescent="0.25">
      <c r="C168" s="193" t="s">
        <v>49</v>
      </c>
      <c r="D168" s="191">
        <v>91240</v>
      </c>
      <c r="E168" s="189">
        <v>5.0534824008934942E-2</v>
      </c>
      <c r="F168" s="191">
        <v>2042</v>
      </c>
      <c r="G168" s="189">
        <v>-2.9928741092636546E-2</v>
      </c>
      <c r="H168" s="191">
        <v>141</v>
      </c>
      <c r="I168" s="189">
        <v>0.21551724137931028</v>
      </c>
      <c r="J168" s="191">
        <v>10404</v>
      </c>
      <c r="K168" s="189">
        <v>0.16090158446775282</v>
      </c>
      <c r="L168" s="191">
        <v>78653</v>
      </c>
      <c r="M168" s="189">
        <v>3.9448644076756301E-2</v>
      </c>
    </row>
    <row r="169" spans="3:13" ht="24" customHeight="1" thickBot="1" x14ac:dyDescent="0.25">
      <c r="C169" s="187" t="s">
        <v>50</v>
      </c>
      <c r="D169" s="188">
        <v>46967</v>
      </c>
      <c r="E169" s="189">
        <v>2.0489309925256327E-2</v>
      </c>
      <c r="F169" s="188">
        <v>1381</v>
      </c>
      <c r="G169" s="189">
        <v>9.4294770206022172E-2</v>
      </c>
      <c r="H169" s="188">
        <v>74</v>
      </c>
      <c r="I169" s="189">
        <v>0.21311475409836067</v>
      </c>
      <c r="J169" s="188">
        <v>4683</v>
      </c>
      <c r="K169" s="189">
        <v>0.54605480356553326</v>
      </c>
      <c r="L169" s="188">
        <v>40829</v>
      </c>
      <c r="M169" s="189">
        <v>-2.0229410635438705E-2</v>
      </c>
    </row>
    <row r="170" spans="3:13" ht="24" customHeight="1" thickBot="1" x14ac:dyDescent="0.25">
      <c r="C170" s="193" t="s">
        <v>51</v>
      </c>
      <c r="D170" s="191">
        <v>62252</v>
      </c>
      <c r="E170" s="189">
        <v>2.4050008225037001E-2</v>
      </c>
      <c r="F170" s="191">
        <v>932</v>
      </c>
      <c r="G170" s="189">
        <v>-6.3316582914572872E-2</v>
      </c>
      <c r="H170" s="191">
        <v>140</v>
      </c>
      <c r="I170" s="189">
        <v>9.375E-2</v>
      </c>
      <c r="J170" s="191">
        <v>7157</v>
      </c>
      <c r="K170" s="189">
        <v>0.31901953556948026</v>
      </c>
      <c r="L170" s="191">
        <v>54023</v>
      </c>
      <c r="M170" s="189">
        <v>-4.0190999428476593E-3</v>
      </c>
    </row>
    <row r="171" spans="3:13" ht="24" customHeight="1" thickBot="1" x14ac:dyDescent="0.25">
      <c r="C171" s="187" t="s">
        <v>52</v>
      </c>
      <c r="D171" s="188">
        <v>54503</v>
      </c>
      <c r="E171" s="189">
        <v>-1.0583451330646643E-2</v>
      </c>
      <c r="F171" s="188">
        <v>1167</v>
      </c>
      <c r="G171" s="189">
        <v>1.7167381974247942E-3</v>
      </c>
      <c r="H171" s="188">
        <v>51</v>
      </c>
      <c r="I171" s="189">
        <v>-0.31081081081081086</v>
      </c>
      <c r="J171" s="188">
        <v>14826</v>
      </c>
      <c r="K171" s="189">
        <v>9.4573643410852615E-2</v>
      </c>
      <c r="L171" s="188">
        <v>38459</v>
      </c>
      <c r="M171" s="189">
        <v>-4.5729740459530599E-2</v>
      </c>
    </row>
    <row r="172" spans="3:13" ht="24" customHeight="1" thickBot="1" x14ac:dyDescent="0.25">
      <c r="C172" s="190" t="s">
        <v>53</v>
      </c>
      <c r="D172" s="191">
        <v>39195</v>
      </c>
      <c r="E172" s="189">
        <v>2.174083053100806E-2</v>
      </c>
      <c r="F172" s="191">
        <v>931</v>
      </c>
      <c r="G172" s="189">
        <v>-7.8217821782178176E-2</v>
      </c>
      <c r="H172" s="191">
        <v>651</v>
      </c>
      <c r="I172" s="189">
        <v>0.3125</v>
      </c>
      <c r="J172" s="191">
        <v>7123</v>
      </c>
      <c r="K172" s="189">
        <v>0.14942714216556396</v>
      </c>
      <c r="L172" s="191">
        <v>30490</v>
      </c>
      <c r="M172" s="189">
        <v>-5.4798095113836043E-3</v>
      </c>
    </row>
    <row r="173" spans="3:13" ht="24" customHeight="1" thickBot="1" x14ac:dyDescent="0.25">
      <c r="C173" s="192" t="s">
        <v>54</v>
      </c>
      <c r="D173" s="188">
        <v>25957</v>
      </c>
      <c r="E173" s="189">
        <v>8.7204188481675438E-2</v>
      </c>
      <c r="F173" s="188">
        <v>477</v>
      </c>
      <c r="G173" s="189">
        <v>-0.13272727272727269</v>
      </c>
      <c r="H173" s="188">
        <v>378</v>
      </c>
      <c r="I173" s="189">
        <v>0.42641509433962255</v>
      </c>
      <c r="J173" s="188">
        <v>5972</v>
      </c>
      <c r="K173" s="189">
        <v>0.25726315789473686</v>
      </c>
      <c r="L173" s="188">
        <v>19130</v>
      </c>
      <c r="M173" s="189">
        <v>4.4784270890223965E-2</v>
      </c>
    </row>
    <row r="174" spans="3:13" ht="24" customHeight="1" thickBot="1" x14ac:dyDescent="0.25">
      <c r="C174" s="190" t="s">
        <v>55</v>
      </c>
      <c r="D174" s="191">
        <v>66274</v>
      </c>
      <c r="E174" s="189">
        <v>-7.443718228031948E-2</v>
      </c>
      <c r="F174" s="191">
        <v>1376</v>
      </c>
      <c r="G174" s="189">
        <v>-6.3308373042886279E-2</v>
      </c>
      <c r="H174" s="191">
        <v>172</v>
      </c>
      <c r="I174" s="189">
        <v>7.4999999999999956E-2</v>
      </c>
      <c r="J174" s="191">
        <v>6775</v>
      </c>
      <c r="K174" s="189">
        <v>0.23518687329079313</v>
      </c>
      <c r="L174" s="191">
        <v>57951</v>
      </c>
      <c r="M174" s="189">
        <v>-0.10139556520390758</v>
      </c>
    </row>
    <row r="175" spans="3:13" ht="24" customHeight="1" thickBot="1" x14ac:dyDescent="0.25">
      <c r="C175" s="192" t="s">
        <v>56</v>
      </c>
      <c r="D175" s="188">
        <v>114473</v>
      </c>
      <c r="E175" s="189">
        <v>0.11877443315089908</v>
      </c>
      <c r="F175" s="188">
        <v>1855</v>
      </c>
      <c r="G175" s="189">
        <v>8.0372743156668536E-2</v>
      </c>
      <c r="H175" s="188">
        <v>303</v>
      </c>
      <c r="I175" s="189">
        <v>1.1642857142857141</v>
      </c>
      <c r="J175" s="188">
        <v>17289</v>
      </c>
      <c r="K175" s="189">
        <v>0.26742907411480088</v>
      </c>
      <c r="L175" s="188">
        <v>95026</v>
      </c>
      <c r="M175" s="189">
        <v>9.4492179401534093E-2</v>
      </c>
    </row>
    <row r="176" spans="3:13" ht="24" customHeight="1" thickBot="1" x14ac:dyDescent="0.25">
      <c r="C176" s="190" t="s">
        <v>57</v>
      </c>
      <c r="D176" s="191">
        <v>128775</v>
      </c>
      <c r="E176" s="189">
        <v>0.10508023684888013</v>
      </c>
      <c r="F176" s="191">
        <v>4727</v>
      </c>
      <c r="G176" s="189">
        <v>0.15772716140093079</v>
      </c>
      <c r="H176" s="191">
        <v>485</v>
      </c>
      <c r="I176" s="189">
        <v>0.52037617554858939</v>
      </c>
      <c r="J176" s="191">
        <v>31496</v>
      </c>
      <c r="K176" s="189">
        <v>0.31058588548601862</v>
      </c>
      <c r="L176" s="191">
        <v>92067</v>
      </c>
      <c r="M176" s="189">
        <v>4.507582637123142E-2</v>
      </c>
    </row>
    <row r="177" spans="3:18" ht="24" customHeight="1" thickBot="1" x14ac:dyDescent="0.25">
      <c r="C177" s="192" t="s">
        <v>58</v>
      </c>
      <c r="D177" s="188">
        <v>15368</v>
      </c>
      <c r="E177" s="189">
        <v>0.19968774395003908</v>
      </c>
      <c r="F177" s="188">
        <v>1861</v>
      </c>
      <c r="G177" s="189">
        <v>0.13544844417327639</v>
      </c>
      <c r="H177" s="188">
        <v>471</v>
      </c>
      <c r="I177" s="189">
        <v>0.67021276595744683</v>
      </c>
      <c r="J177" s="188">
        <v>2443</v>
      </c>
      <c r="K177" s="189">
        <v>0.23383838383838373</v>
      </c>
      <c r="L177" s="188">
        <v>10593</v>
      </c>
      <c r="M177" s="189">
        <v>0.18902233696262205</v>
      </c>
    </row>
    <row r="178" spans="3:18" ht="24" customHeight="1" thickBot="1" x14ac:dyDescent="0.25">
      <c r="C178" s="190" t="s">
        <v>59</v>
      </c>
      <c r="D178" s="191">
        <v>14361</v>
      </c>
      <c r="E178" s="189">
        <v>-2.0128275109170257E-2</v>
      </c>
      <c r="F178" s="191">
        <v>3087</v>
      </c>
      <c r="G178" s="189">
        <v>0.17465753424657526</v>
      </c>
      <c r="H178" s="191">
        <v>393</v>
      </c>
      <c r="I178" s="189">
        <v>0.43956043956043955</v>
      </c>
      <c r="J178" s="191">
        <v>3243</v>
      </c>
      <c r="K178" s="189">
        <v>5.5320533680442541E-2</v>
      </c>
      <c r="L178" s="191">
        <v>7638</v>
      </c>
      <c r="M178" s="189">
        <v>-0.12024879060124394</v>
      </c>
    </row>
    <row r="179" spans="3:18" ht="24" customHeight="1" thickBot="1" x14ac:dyDescent="0.25">
      <c r="C179" s="192" t="s">
        <v>60</v>
      </c>
      <c r="D179" s="194">
        <v>48448</v>
      </c>
      <c r="E179" s="195">
        <v>0.18917061436881766</v>
      </c>
      <c r="F179" s="194">
        <v>3886</v>
      </c>
      <c r="G179" s="195">
        <v>-4.9412915851272055E-2</v>
      </c>
      <c r="H179" s="194">
        <v>609</v>
      </c>
      <c r="I179" s="195">
        <v>0.48899755501222497</v>
      </c>
      <c r="J179" s="194">
        <v>10130</v>
      </c>
      <c r="K179" s="195">
        <v>0.30038510911424909</v>
      </c>
      <c r="L179" s="194">
        <v>33823</v>
      </c>
      <c r="M179" s="195">
        <v>0.18869051802909964</v>
      </c>
    </row>
    <row r="180" spans="3:18" ht="30.75" customHeight="1" thickTop="1" thickBot="1" x14ac:dyDescent="0.25">
      <c r="C180" s="196" t="s">
        <v>61</v>
      </c>
      <c r="D180" s="197">
        <v>3333715</v>
      </c>
      <c r="E180" s="198">
        <v>1.752651548564188E-2</v>
      </c>
      <c r="F180" s="197">
        <v>52024</v>
      </c>
      <c r="G180" s="198">
        <v>-1.420400015355705E-3</v>
      </c>
      <c r="H180" s="197">
        <v>17768</v>
      </c>
      <c r="I180" s="198">
        <v>0.18366531210445669</v>
      </c>
      <c r="J180" s="197">
        <v>438443</v>
      </c>
      <c r="K180" s="198">
        <v>0.12097062854104035</v>
      </c>
      <c r="L180" s="197">
        <v>2825480</v>
      </c>
      <c r="M180" s="198">
        <v>2.6344401956526209E-3</v>
      </c>
    </row>
    <row r="181" spans="3:18" ht="24" customHeight="1" thickBot="1" x14ac:dyDescent="0.25">
      <c r="C181" s="199" t="s">
        <v>8</v>
      </c>
      <c r="D181" s="200">
        <v>4301221</v>
      </c>
      <c r="E181" s="201">
        <v>2.0982110112758079E-2</v>
      </c>
      <c r="F181" s="200">
        <v>177134</v>
      </c>
      <c r="G181" s="201">
        <v>1.1425602256570633E-2</v>
      </c>
      <c r="H181" s="200">
        <v>37525</v>
      </c>
      <c r="I181" s="201">
        <v>0.20740693072492689</v>
      </c>
      <c r="J181" s="200">
        <v>830310</v>
      </c>
      <c r="K181" s="201">
        <v>9.8313989941612778E-2</v>
      </c>
      <c r="L181" s="200">
        <v>3256252</v>
      </c>
      <c r="M181" s="201">
        <v>1.7298190596342078E-3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septiembre 2017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0.24217012515822883</v>
      </c>
      <c r="E248" s="234">
        <v>0.22493752355435817</v>
      </c>
      <c r="F248" s="233">
        <v>0.74353437452920201</v>
      </c>
      <c r="G248" s="234">
        <v>0.70630144410446327</v>
      </c>
      <c r="H248" s="233">
        <v>0.59691507154803936</v>
      </c>
      <c r="I248" s="234">
        <v>0.52650233177881411</v>
      </c>
      <c r="J248" s="233">
        <v>0.46611199209176846</v>
      </c>
      <c r="K248" s="234">
        <v>0.47195264419313271</v>
      </c>
      <c r="L248" s="233">
        <v>0.14920452441420554</v>
      </c>
      <c r="M248" s="235">
        <v>0.13229074408246044</v>
      </c>
    </row>
    <row r="249" spans="3:13" ht="26.25" thickBot="1" x14ac:dyDescent="0.25">
      <c r="C249" s="236" t="s">
        <v>70</v>
      </c>
      <c r="D249" s="237">
        <v>6.9771473252932634E-2</v>
      </c>
      <c r="E249" s="238">
        <v>5.9688477442250323E-2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3.5603481000280476E-2</v>
      </c>
      <c r="E250" s="238">
        <v>2.8223655400352675E-2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0.13679517090501572</v>
      </c>
      <c r="E251" s="238">
        <v>0.13702539071174535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2.7761544767659165E-2</v>
      </c>
      <c r="E252" s="242">
        <v>3.0053326718157473E-2</v>
      </c>
      <c r="F252" s="241">
        <v>5.6746848792246273E-3</v>
      </c>
      <c r="G252" s="242">
        <v>6.8874411462508606E-3</v>
      </c>
      <c r="H252" s="241">
        <v>9.6636312952982709E-3</v>
      </c>
      <c r="I252" s="242">
        <v>1.9000666222518323E-2</v>
      </c>
      <c r="J252" s="241">
        <v>1.2727310171550961E-2</v>
      </c>
      <c r="K252" s="242">
        <v>1.2909636159988438E-2</v>
      </c>
      <c r="L252" s="241">
        <v>3.3280918810918061E-2</v>
      </c>
      <c r="M252" s="243">
        <v>3.5812338848467504E-2</v>
      </c>
    </row>
    <row r="253" spans="3:13" ht="24" customHeight="1" thickBot="1" x14ac:dyDescent="0.25">
      <c r="C253" s="244" t="s">
        <v>42</v>
      </c>
      <c r="D253" s="237">
        <v>2.4980021351857548E-2</v>
      </c>
      <c r="E253" s="238">
        <v>2.6976060983613721E-2</v>
      </c>
      <c r="F253" s="237">
        <v>6.7794907849143774E-3</v>
      </c>
      <c r="G253" s="238">
        <v>7.8641028825634837E-3</v>
      </c>
      <c r="H253" s="237">
        <v>5.5751719011336185E-3</v>
      </c>
      <c r="I253" s="238">
        <v>1.2951365756162559E-2</v>
      </c>
      <c r="J253" s="237">
        <v>1.0626686162654201E-2</v>
      </c>
      <c r="K253" s="238">
        <v>1.0215461695029567E-2</v>
      </c>
      <c r="L253" s="237">
        <v>3.0122229929337118E-2</v>
      </c>
      <c r="M253" s="239">
        <v>3.2451112506034545E-2</v>
      </c>
    </row>
    <row r="254" spans="3:13" ht="24" customHeight="1" thickBot="1" x14ac:dyDescent="0.25">
      <c r="C254" s="240" t="s">
        <v>43</v>
      </c>
      <c r="D254" s="241">
        <v>0.10838648927141432</v>
      </c>
      <c r="E254" s="242">
        <v>0.10517525139954445</v>
      </c>
      <c r="F254" s="241">
        <v>4.9264299703711142E-2</v>
      </c>
      <c r="G254" s="242">
        <v>3.486625944200436E-2</v>
      </c>
      <c r="H254" s="241">
        <v>0.18323731648392491</v>
      </c>
      <c r="I254" s="242">
        <v>0.18528980679546969</v>
      </c>
      <c r="J254" s="241">
        <v>0.20308091521304858</v>
      </c>
      <c r="K254" s="242">
        <v>0.19974106056773977</v>
      </c>
      <c r="L254" s="241">
        <v>8.5113262348041646E-2</v>
      </c>
      <c r="M254" s="243">
        <v>8.3963403323821378E-2</v>
      </c>
    </row>
    <row r="255" spans="3:13" ht="24" customHeight="1" thickBot="1" x14ac:dyDescent="0.25">
      <c r="C255" s="244" t="s">
        <v>44</v>
      </c>
      <c r="D255" s="237">
        <v>2.8414077358151598E-2</v>
      </c>
      <c r="E255" s="238">
        <v>3.3284269745730337E-2</v>
      </c>
      <c r="F255" s="237">
        <v>2.2748957967157132E-2</v>
      </c>
      <c r="G255" s="238">
        <v>2.7470728375128435E-2</v>
      </c>
      <c r="H255" s="237">
        <v>4.7946478349749119E-2</v>
      </c>
      <c r="I255" s="238">
        <v>7.3897401732178541E-2</v>
      </c>
      <c r="J255" s="237">
        <v>2.8667339415532261E-2</v>
      </c>
      <c r="K255" s="238">
        <v>3.3989714684876736E-2</v>
      </c>
      <c r="L255" s="237">
        <v>2.8367402772903259E-2</v>
      </c>
      <c r="M255" s="239">
        <v>3.2952609318934775E-2</v>
      </c>
    </row>
    <row r="256" spans="3:13" ht="24" customHeight="1" thickBot="1" x14ac:dyDescent="0.25">
      <c r="C256" s="240" t="s">
        <v>45</v>
      </c>
      <c r="D256" s="241">
        <v>0.39384884784633273</v>
      </c>
      <c r="E256" s="242">
        <v>0.36902567898743172</v>
      </c>
      <c r="F256" s="241">
        <v>3.3294832521468386E-2</v>
      </c>
      <c r="G256" s="242">
        <v>4.4926439870380613E-2</v>
      </c>
      <c r="H256" s="241">
        <v>2.9362572012637055E-2</v>
      </c>
      <c r="I256" s="242">
        <v>4.4983344437041974E-2</v>
      </c>
      <c r="J256" s="241">
        <v>0.11462816895607225</v>
      </c>
      <c r="K256" s="242">
        <v>0.10115860341318303</v>
      </c>
      <c r="L256" s="241">
        <v>0.49404602345112325</v>
      </c>
      <c r="M256" s="243">
        <v>0.45869361462196417</v>
      </c>
    </row>
    <row r="257" spans="3:13" ht="24" customHeight="1" thickBot="1" x14ac:dyDescent="0.25">
      <c r="C257" s="244" t="s">
        <v>46</v>
      </c>
      <c r="D257" s="237">
        <v>2.1263063557913301E-2</v>
      </c>
      <c r="E257" s="238">
        <v>1.9186644908503886E-2</v>
      </c>
      <c r="F257" s="237">
        <v>3.5655099683623765E-3</v>
      </c>
      <c r="G257" s="238">
        <v>4.5728092856255715E-3</v>
      </c>
      <c r="H257" s="237">
        <v>2.7875859505668093E-3</v>
      </c>
      <c r="I257" s="238">
        <v>4.6369087275149904E-3</v>
      </c>
      <c r="J257" s="237">
        <v>1.0389851102827604E-2</v>
      </c>
      <c r="K257" s="238">
        <v>7.3309968565957295E-3</v>
      </c>
      <c r="L257" s="237">
        <v>2.5429794477959646E-2</v>
      </c>
      <c r="M257" s="239">
        <v>2.3172346611994403E-2</v>
      </c>
    </row>
    <row r="258" spans="3:13" ht="24" customHeight="1" thickBot="1" x14ac:dyDescent="0.25">
      <c r="C258" s="240" t="s">
        <v>47</v>
      </c>
      <c r="D258" s="241">
        <v>2.4116861153041607E-2</v>
      </c>
      <c r="E258" s="242">
        <v>2.6800296938938966E-2</v>
      </c>
      <c r="F258" s="241">
        <v>2.611359413448501E-2</v>
      </c>
      <c r="G258" s="242">
        <v>3.3189562703941647E-2</v>
      </c>
      <c r="H258" s="241">
        <v>3.363687047017283E-2</v>
      </c>
      <c r="I258" s="242">
        <v>2.9660226515656231E-2</v>
      </c>
      <c r="J258" s="241">
        <v>1.800976172333546E-2</v>
      </c>
      <c r="K258" s="242">
        <v>1.6321614818561741E-2</v>
      </c>
      <c r="L258" s="241">
        <v>2.550440917594975E-2</v>
      </c>
      <c r="M258" s="243">
        <v>2.9091728772834533E-2</v>
      </c>
    </row>
    <row r="259" spans="3:13" ht="24" customHeight="1" thickBot="1" x14ac:dyDescent="0.25">
      <c r="C259" s="244" t="s">
        <v>48</v>
      </c>
      <c r="D259" s="237">
        <v>1.1330526341873388E-2</v>
      </c>
      <c r="E259" s="238">
        <v>5.9276656558684152E-2</v>
      </c>
      <c r="F259" s="237">
        <v>1.0194345402500879E-2</v>
      </c>
      <c r="G259" s="238">
        <v>3.1174139352128896E-2</v>
      </c>
      <c r="H259" s="237">
        <v>7.6194015982159451E-3</v>
      </c>
      <c r="I259" s="238">
        <v>1.0819453697534976E-2</v>
      </c>
      <c r="J259" s="237">
        <v>9.5866713347200205E-3</v>
      </c>
      <c r="K259" s="238">
        <v>4.4645975599474891E-2</v>
      </c>
      <c r="L259" s="237">
        <v>1.1916243619752444E-2</v>
      </c>
      <c r="M259" s="239">
        <v>6.5094470575373153E-2</v>
      </c>
    </row>
    <row r="260" spans="3:13" ht="24" customHeight="1" thickBot="1" x14ac:dyDescent="0.25">
      <c r="C260" s="245" t="s">
        <v>49</v>
      </c>
      <c r="D260" s="241">
        <v>3.3597168504151636E-3</v>
      </c>
      <c r="E260" s="242">
        <v>2.1212581264715299E-2</v>
      </c>
      <c r="F260" s="241">
        <v>3.4650730678451262E-3</v>
      </c>
      <c r="G260" s="242">
        <v>1.152799575462644E-2</v>
      </c>
      <c r="H260" s="241">
        <v>3.345103140680171E-3</v>
      </c>
      <c r="I260" s="242">
        <v>3.7574950033311127E-3</v>
      </c>
      <c r="J260" s="241">
        <v>1.863788949070165E-3</v>
      </c>
      <c r="K260" s="242">
        <v>1.2530259782490876E-2</v>
      </c>
      <c r="L260" s="241">
        <v>3.7556064655017564E-3</v>
      </c>
      <c r="M260" s="243">
        <v>2.4154457333154807E-2</v>
      </c>
    </row>
    <row r="261" spans="3:13" ht="24" customHeight="1" thickBot="1" x14ac:dyDescent="0.25">
      <c r="C261" s="236" t="s">
        <v>50</v>
      </c>
      <c r="D261" s="237">
        <v>2.9363966572159574E-3</v>
      </c>
      <c r="E261" s="238">
        <v>1.0919457521480528E-2</v>
      </c>
      <c r="F261" s="237">
        <v>3.9672575704313767E-3</v>
      </c>
      <c r="G261" s="238">
        <v>7.7963575598134745E-3</v>
      </c>
      <c r="H261" s="237">
        <v>2.6017468871956887E-3</v>
      </c>
      <c r="I261" s="238">
        <v>1.9720186542305129E-3</v>
      </c>
      <c r="J261" s="237">
        <v>2.4713223634079537E-3</v>
      </c>
      <c r="K261" s="238">
        <v>5.6400621454637421E-3</v>
      </c>
      <c r="L261" s="237">
        <v>3.0094594856007449E-3</v>
      </c>
      <c r="M261" s="239">
        <v>1.2538648728661049E-2</v>
      </c>
    </row>
    <row r="262" spans="3:13" ht="24" customHeight="1" thickBot="1" x14ac:dyDescent="0.25">
      <c r="C262" s="245" t="s">
        <v>51</v>
      </c>
      <c r="D262" s="241">
        <v>3.3080924366103823E-3</v>
      </c>
      <c r="E262" s="242">
        <v>1.4473099615202288E-2</v>
      </c>
      <c r="F262" s="241">
        <v>1.5065535077587505E-3</v>
      </c>
      <c r="G262" s="242">
        <v>5.2615534002506577E-3</v>
      </c>
      <c r="H262" s="241">
        <v>7.4335625348448246E-4</v>
      </c>
      <c r="I262" s="242">
        <v>3.7308461025982679E-3</v>
      </c>
      <c r="J262" s="241">
        <v>2.986181189117944E-3</v>
      </c>
      <c r="K262" s="242">
        <v>8.6196721706350635E-3</v>
      </c>
      <c r="L262" s="241">
        <v>3.5317623715314527E-3</v>
      </c>
      <c r="M262" s="243">
        <v>1.6590546431910061E-2</v>
      </c>
    </row>
    <row r="263" spans="3:13" ht="24" customHeight="1" thickBot="1" x14ac:dyDescent="0.25">
      <c r="C263" s="236" t="s">
        <v>52</v>
      </c>
      <c r="D263" s="237">
        <v>1.7263203976318848E-3</v>
      </c>
      <c r="E263" s="238">
        <v>1.2671518157286036E-2</v>
      </c>
      <c r="F263" s="237">
        <v>1.2554612564656255E-3</v>
      </c>
      <c r="G263" s="238">
        <v>6.5882326374383238E-3</v>
      </c>
      <c r="H263" s="237">
        <v>9.2919531685560302E-4</v>
      </c>
      <c r="I263" s="238">
        <v>1.3590939373750832E-3</v>
      </c>
      <c r="J263" s="237">
        <v>2.2653788331239576E-3</v>
      </c>
      <c r="K263" s="238">
        <v>1.7855981500885212E-2</v>
      </c>
      <c r="L263" s="237">
        <v>1.619415297118491E-3</v>
      </c>
      <c r="M263" s="239">
        <v>1.1810818081647243E-2</v>
      </c>
    </row>
    <row r="264" spans="3:13" ht="24" customHeight="1" thickBot="1" x14ac:dyDescent="0.25">
      <c r="C264" s="240" t="s">
        <v>53</v>
      </c>
      <c r="D264" s="241">
        <v>1.0744073001051072E-2</v>
      </c>
      <c r="E264" s="242">
        <v>9.1125287447448057E-3</v>
      </c>
      <c r="F264" s="241">
        <v>4.5698789735348763E-3</v>
      </c>
      <c r="G264" s="242">
        <v>5.2559079566881573E-3</v>
      </c>
      <c r="H264" s="241">
        <v>1.5796320386545253E-2</v>
      </c>
      <c r="I264" s="242">
        <v>1.7348434377081945E-2</v>
      </c>
      <c r="J264" s="241">
        <v>9.9161809831744135E-3</v>
      </c>
      <c r="K264" s="242">
        <v>8.5787236092543743E-3</v>
      </c>
      <c r="L264" s="241">
        <v>1.1230893801176702E-2</v>
      </c>
      <c r="M264" s="243">
        <v>9.3635259187556732E-3</v>
      </c>
    </row>
    <row r="265" spans="3:13" ht="24" customHeight="1" thickBot="1" x14ac:dyDescent="0.25">
      <c r="C265" s="244" t="s">
        <v>54</v>
      </c>
      <c r="D265" s="237">
        <v>5.8397536895968549E-3</v>
      </c>
      <c r="E265" s="238">
        <v>6.034798025955886E-3</v>
      </c>
      <c r="F265" s="237">
        <v>3.063325465776126E-3</v>
      </c>
      <c r="G265" s="238">
        <v>2.6928765793128367E-3</v>
      </c>
      <c r="H265" s="237">
        <v>9.8494703586693919E-3</v>
      </c>
      <c r="I265" s="238">
        <v>1.0073284477015323E-2</v>
      </c>
      <c r="J265" s="237">
        <v>6.672570381201475E-3</v>
      </c>
      <c r="K265" s="238">
        <v>7.1924943695728105E-3</v>
      </c>
      <c r="L265" s="237">
        <v>5.7094061499092189E-3</v>
      </c>
      <c r="M265" s="239">
        <v>5.8748524377105951E-3</v>
      </c>
    </row>
    <row r="266" spans="3:13" ht="24" customHeight="1" thickBot="1" x14ac:dyDescent="0.25">
      <c r="C266" s="240" t="s">
        <v>55</v>
      </c>
      <c r="D266" s="241">
        <v>1.7139305383187375E-2</v>
      </c>
      <c r="E266" s="242">
        <v>1.5408182932241799E-2</v>
      </c>
      <c r="F266" s="241">
        <v>1.521619042836338E-2</v>
      </c>
      <c r="G266" s="242">
        <v>7.7681303420009708E-3</v>
      </c>
      <c r="H266" s="241">
        <v>3.7167812674224121E-3</v>
      </c>
      <c r="I266" s="242">
        <v>4.5836109260493007E-3</v>
      </c>
      <c r="J266" s="241">
        <v>9.7102374528904179E-3</v>
      </c>
      <c r="K266" s="242">
        <v>8.1596030398284978E-3</v>
      </c>
      <c r="L266" s="241">
        <v>1.9438510580087824E-2</v>
      </c>
      <c r="M266" s="243">
        <v>1.7796841276412269E-2</v>
      </c>
    </row>
    <row r="267" spans="3:13" ht="24" customHeight="1" thickBot="1" x14ac:dyDescent="0.25">
      <c r="C267" s="244" t="s">
        <v>56</v>
      </c>
      <c r="D267" s="237">
        <v>2.7391913964816928E-2</v>
      </c>
      <c r="E267" s="238">
        <v>2.6614070748747855E-2</v>
      </c>
      <c r="F267" s="237">
        <v>8.3864811931903781E-3</v>
      </c>
      <c r="G267" s="238">
        <v>1.0472297808438809E-2</v>
      </c>
      <c r="H267" s="237">
        <v>7.247723471473704E-3</v>
      </c>
      <c r="I267" s="238">
        <v>8.0746169220519658E-3</v>
      </c>
      <c r="J267" s="237">
        <v>2.7586135881541282E-2</v>
      </c>
      <c r="K267" s="238">
        <v>2.0822343462080426E-2</v>
      </c>
      <c r="L267" s="237">
        <v>2.868520611619443E-2</v>
      </c>
      <c r="M267" s="239">
        <v>2.9182630828326554E-2</v>
      </c>
    </row>
    <row r="268" spans="3:13" ht="24" customHeight="1" thickBot="1" x14ac:dyDescent="0.25">
      <c r="C268" s="240" t="s">
        <v>57</v>
      </c>
      <c r="D268" s="241">
        <v>3.9191189984037735E-2</v>
      </c>
      <c r="E268" s="242">
        <v>2.9939173085967916E-2</v>
      </c>
      <c r="F268" s="241">
        <v>2.1443278260432883E-2</v>
      </c>
      <c r="G268" s="242">
        <v>2.6686011719940835E-2</v>
      </c>
      <c r="H268" s="241">
        <v>9.6636312952982709E-3</v>
      </c>
      <c r="I268" s="242">
        <v>1.2924716855429714E-2</v>
      </c>
      <c r="J268" s="241">
        <v>4.9570607739357869E-2</v>
      </c>
      <c r="K268" s="242">
        <v>3.7932820271946624E-2</v>
      </c>
      <c r="L268" s="241">
        <v>3.7821361358982369E-2</v>
      </c>
      <c r="M268" s="243">
        <v>2.8273917374945182E-2</v>
      </c>
    </row>
    <row r="269" spans="3:13" ht="24" customHeight="1" thickBot="1" x14ac:dyDescent="0.25">
      <c r="C269" s="244" t="s">
        <v>58</v>
      </c>
      <c r="D269" s="237">
        <v>2.6885994709530073E-3</v>
      </c>
      <c r="E269" s="238">
        <v>3.572938939896369E-3</v>
      </c>
      <c r="F269" s="237">
        <v>7.3821121880178779E-3</v>
      </c>
      <c r="G269" s="238">
        <v>1.0506170469813813E-2</v>
      </c>
      <c r="H269" s="237">
        <v>7.6194015982159451E-3</v>
      </c>
      <c r="I269" s="238">
        <v>1.2551632245169886E-2</v>
      </c>
      <c r="J269" s="237">
        <v>2.224190127067158E-3</v>
      </c>
      <c r="K269" s="238">
        <v>2.9422745721477519E-3</v>
      </c>
      <c r="L269" s="237">
        <v>2.4816295850041037E-3</v>
      </c>
      <c r="M269" s="239">
        <v>3.2531266007667712E-3</v>
      </c>
    </row>
    <row r="270" spans="3:13" ht="24" customHeight="1" thickBot="1" x14ac:dyDescent="0.25">
      <c r="C270" s="240" t="s">
        <v>59</v>
      </c>
      <c r="D270" s="241">
        <v>3.8491162932844897E-3</v>
      </c>
      <c r="E270" s="242">
        <v>3.3388193724526128E-3</v>
      </c>
      <c r="F270" s="241">
        <v>2.0840656857329384E-2</v>
      </c>
      <c r="G270" s="242">
        <v>1.7427484277439679E-2</v>
      </c>
      <c r="H270" s="241">
        <v>1.8955584463854303E-2</v>
      </c>
      <c r="I270" s="242">
        <v>1.0473017988007994E-2</v>
      </c>
      <c r="J270" s="241">
        <v>4.4277859011059165E-3</v>
      </c>
      <c r="K270" s="242">
        <v>3.9057701340463199E-3</v>
      </c>
      <c r="L270" s="241">
        <v>2.5341362243304711E-3</v>
      </c>
      <c r="M270" s="243">
        <v>2.3456415535406967E-3</v>
      </c>
    </row>
    <row r="271" spans="3:13" ht="24" customHeight="1" thickBot="1" x14ac:dyDescent="0.25">
      <c r="C271" s="244" t="s">
        <v>60</v>
      </c>
      <c r="D271" s="237">
        <v>1.0884491406600078E-2</v>
      </c>
      <c r="E271" s="238">
        <v>1.1263778355029886E-2</v>
      </c>
      <c r="F271" s="237">
        <v>1.7927986742329132E-2</v>
      </c>
      <c r="G271" s="238">
        <v>2.1938193683877741E-2</v>
      </c>
      <c r="H271" s="237">
        <v>1.0406987548782755E-2</v>
      </c>
      <c r="I271" s="238">
        <v>1.6229180546302464E-2</v>
      </c>
      <c r="J271" s="237">
        <v>1.6063595362151697E-2</v>
      </c>
      <c r="K271" s="238">
        <v>1.2200262552540617E-2</v>
      </c>
      <c r="L271" s="237">
        <v>9.1140471841242039E-3</v>
      </c>
      <c r="M271" s="239">
        <v>1.0387095347657369E-2</v>
      </c>
    </row>
    <row r="272" spans="3:13" ht="30.75" customHeight="1" thickBot="1" x14ac:dyDescent="0.25">
      <c r="C272" s="246" t="s">
        <v>61</v>
      </c>
      <c r="D272" s="247">
        <v>0.75782987484177111</v>
      </c>
      <c r="E272" s="248">
        <v>0.77506247644564186</v>
      </c>
      <c r="F272" s="247">
        <v>0.25646562547079799</v>
      </c>
      <c r="G272" s="248">
        <v>0.29369855589553673</v>
      </c>
      <c r="H272" s="247">
        <v>0.40308492845196064</v>
      </c>
      <c r="I272" s="248">
        <v>0.47349766822118589</v>
      </c>
      <c r="J272" s="247">
        <v>0.53388800790823154</v>
      </c>
      <c r="K272" s="248">
        <v>0.52804735580686724</v>
      </c>
      <c r="L272" s="247">
        <v>0.85079547558579449</v>
      </c>
      <c r="M272" s="249">
        <v>0.86770925591753956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1060.9774339162589</v>
      </c>
      <c r="G278" s="262" t="s">
        <v>96</v>
      </c>
      <c r="H278" s="263"/>
      <c r="I278" s="263"/>
      <c r="J278" s="263"/>
      <c r="K278" s="263"/>
      <c r="L278" s="264"/>
      <c r="M278" s="265" t="s">
        <v>97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688.84519020018081</v>
      </c>
      <c r="G279" s="262" t="str">
        <f>CONCATENATE("El gasto medio por turista en origen se situó en ",FIXED(F279,0),"€.")</f>
        <v>El gasto medio por turista en origen se situó en 689€.</v>
      </c>
      <c r="H279" s="263"/>
      <c r="I279" s="263"/>
      <c r="J279" s="263"/>
      <c r="K279" s="263"/>
      <c r="L279" s="264"/>
      <c r="M279" s="265"/>
      <c r="O279" s="145"/>
      <c r="R279" s="145"/>
    </row>
    <row r="280" spans="3:18" ht="45.75" customHeight="1" thickBot="1" x14ac:dyDescent="0.25">
      <c r="C280" s="258"/>
      <c r="D280" s="269"/>
      <c r="E280" s="270" t="s">
        <v>75</v>
      </c>
      <c r="F280" s="271">
        <v>377.76406870126056</v>
      </c>
      <c r="G280" s="262" t="str">
        <f>CONCATENATE("El gasto medio por turista en destino ascendió a ",FIXED(F280,0),"€. ")</f>
        <v xml:space="preserve">El gasto medio por turista en destino ascendió a 378€. </v>
      </c>
      <c r="H280" s="263"/>
      <c r="I280" s="263"/>
      <c r="J280" s="263"/>
      <c r="K280" s="263"/>
      <c r="L280" s="264"/>
      <c r="M280" s="265"/>
      <c r="O280" s="145"/>
      <c r="R280" s="145"/>
    </row>
    <row r="281" spans="3:18" ht="45.75" customHeight="1" thickTop="1" x14ac:dyDescent="0.2">
      <c r="C281" s="258"/>
      <c r="D281" s="272" t="s">
        <v>76</v>
      </c>
      <c r="E281" s="273" t="s">
        <v>73</v>
      </c>
      <c r="F281" s="274">
        <v>117.20005759920436</v>
      </c>
      <c r="G281" s="275" t="str">
        <f>CONCATENATE("El gasto total diario por turista se situó en ",FIXED(F281,0),"€.")</f>
        <v>El gasto total diario por turista se situó en 117€.</v>
      </c>
      <c r="H281" s="276"/>
      <c r="I281" s="276"/>
      <c r="J281" s="276"/>
      <c r="K281" s="276"/>
      <c r="L281" s="277"/>
      <c r="M281" s="265"/>
      <c r="O281" s="145"/>
      <c r="R281" s="145"/>
    </row>
    <row r="282" spans="3:18" ht="45.75" customHeight="1" x14ac:dyDescent="0.2">
      <c r="C282" s="258"/>
      <c r="D282" s="278"/>
      <c r="E282" s="279" t="s">
        <v>74</v>
      </c>
      <c r="F282" s="280">
        <v>76.057853503431247</v>
      </c>
      <c r="G282" s="275" t="str">
        <f>CONCATENATE("La media del gasto diario por turista en origen fue de ",FIXED(F282,0),"€.")</f>
        <v>La media del gasto diario por turista en origen fue de 76€.</v>
      </c>
      <c r="H282" s="276"/>
      <c r="I282" s="276"/>
      <c r="J282" s="276"/>
      <c r="K282" s="276"/>
      <c r="L282" s="277"/>
      <c r="M282" s="265"/>
      <c r="O282" s="145"/>
      <c r="R282" s="145"/>
    </row>
    <row r="283" spans="3:18" ht="45.75" customHeight="1" x14ac:dyDescent="0.2">
      <c r="C283" s="258"/>
      <c r="D283" s="281"/>
      <c r="E283" s="282" t="s">
        <v>75</v>
      </c>
      <c r="F283" s="283">
        <v>41.132880940055614</v>
      </c>
      <c r="G283" s="275" t="str">
        <f>CONCATENATE("El gasto medio en Tenerife, por turista y día  fue de ",FIXED(F283,1),"€.")</f>
        <v>El gasto medio en Tenerife, por turista y día  fue de 41,1€.</v>
      </c>
      <c r="H283" s="276"/>
      <c r="I283" s="276"/>
      <c r="J283" s="276"/>
      <c r="K283" s="276"/>
      <c r="L283" s="277"/>
      <c r="M283" s="265"/>
      <c r="O283" s="145"/>
      <c r="R283" s="145"/>
    </row>
    <row r="284" spans="3:18" ht="5.25" customHeight="1" thickBot="1" x14ac:dyDescent="0.25"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5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6"/>
      <c r="E287" s="287" t="s">
        <v>8</v>
      </c>
      <c r="F287" s="288">
        <v>137532</v>
      </c>
      <c r="G287" s="289">
        <v>7.0218857314403582E-3</v>
      </c>
      <c r="H287" s="290" t="s">
        <v>98</v>
      </c>
      <c r="I287" s="290"/>
      <c r="J287" s="290"/>
      <c r="K287" s="290"/>
      <c r="L287" s="291"/>
      <c r="M287" s="265" t="s">
        <v>78</v>
      </c>
      <c r="Q287" s="292"/>
    </row>
    <row r="288" spans="3:18" s="145" customFormat="1" ht="47.25" customHeight="1" thickTop="1" thickBot="1" x14ac:dyDescent="0.25">
      <c r="C288" s="258"/>
      <c r="D288" s="286"/>
      <c r="E288" s="293" t="s">
        <v>79</v>
      </c>
      <c r="F288" s="294">
        <v>84105</v>
      </c>
      <c r="G288" s="295">
        <v>-5.4513634321121662E-3</v>
      </c>
      <c r="H288" s="296" t="s">
        <v>99</v>
      </c>
      <c r="I288" s="297"/>
      <c r="J288" s="297"/>
      <c r="K288" s="297"/>
      <c r="L288" s="298"/>
      <c r="M288" s="265"/>
      <c r="O288" s="299"/>
      <c r="Q288" s="292"/>
    </row>
    <row r="289" spans="3:20" s="145" customFormat="1" ht="47.25" customHeight="1" thickTop="1" thickBot="1" x14ac:dyDescent="0.25">
      <c r="C289" s="258"/>
      <c r="D289" s="286"/>
      <c r="E289" s="300" t="s">
        <v>80</v>
      </c>
      <c r="F289" s="301">
        <v>51952</v>
      </c>
      <c r="G289" s="295">
        <v>2.7816246587267113E-2</v>
      </c>
      <c r="H289" s="302" t="s">
        <v>100</v>
      </c>
      <c r="I289" s="297"/>
      <c r="J289" s="297"/>
      <c r="K289" s="297"/>
      <c r="L289" s="298"/>
      <c r="M289" s="265"/>
      <c r="O289" s="299"/>
      <c r="Q289" s="292"/>
    </row>
    <row r="290" spans="3:20" s="145" customFormat="1" ht="47.25" customHeight="1" thickTop="1" thickBot="1" x14ac:dyDescent="0.25">
      <c r="C290" s="258"/>
      <c r="D290" s="286"/>
      <c r="E290" s="293" t="s">
        <v>81</v>
      </c>
      <c r="F290" s="294">
        <v>557</v>
      </c>
      <c r="G290" s="295">
        <v>0</v>
      </c>
      <c r="H290" s="296" t="s">
        <v>101</v>
      </c>
      <c r="I290" s="297"/>
      <c r="J290" s="297"/>
      <c r="K290" s="297"/>
      <c r="L290" s="298"/>
      <c r="M290" s="265"/>
      <c r="O290" s="299"/>
      <c r="Q290" s="292"/>
    </row>
    <row r="291" spans="3:20" s="145" customFormat="1" ht="47.25" customHeight="1" thickTop="1" x14ac:dyDescent="0.2">
      <c r="C291" s="258"/>
      <c r="D291" s="286"/>
      <c r="E291" s="303" t="s">
        <v>82</v>
      </c>
      <c r="F291" s="304">
        <v>918</v>
      </c>
      <c r="G291" s="305">
        <v>1.5486725663716783E-2</v>
      </c>
      <c r="H291" s="306" t="s">
        <v>102</v>
      </c>
      <c r="I291" s="307"/>
      <c r="J291" s="307"/>
      <c r="K291" s="307"/>
      <c r="L291" s="308"/>
      <c r="M291" s="265"/>
      <c r="O291" s="299"/>
      <c r="Q291" s="292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09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09"/>
      <c r="P293" s="310"/>
      <c r="Q293" s="310"/>
      <c r="R293" s="310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11" t="s">
        <v>7</v>
      </c>
      <c r="D298" s="312"/>
      <c r="E298" s="313" t="s">
        <v>8</v>
      </c>
      <c r="F298" s="35">
        <v>160825</v>
      </c>
      <c r="G298" s="314">
        <v>1.5982816892510909E-2</v>
      </c>
      <c r="H298" s="315" t="s">
        <v>103</v>
      </c>
      <c r="I298" s="315"/>
      <c r="J298" s="315"/>
      <c r="K298" s="315"/>
      <c r="L298" s="316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17"/>
      <c r="D299" s="318"/>
      <c r="E299" s="319" t="s">
        <v>85</v>
      </c>
      <c r="F299" s="46">
        <v>93428</v>
      </c>
      <c r="G299" s="140">
        <v>9.4431358990427761E-3</v>
      </c>
      <c r="H299" s="320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93.428 plazas, un 58,1% del total de plazas. Aumentan un 0,9% respecto al mismo periodo del año anterior.</v>
      </c>
      <c r="I299" s="320"/>
      <c r="J299" s="320"/>
      <c r="K299" s="320"/>
      <c r="L299" s="321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22"/>
      <c r="D300" s="323"/>
      <c r="E300" s="324" t="s">
        <v>86</v>
      </c>
      <c r="F300" s="325">
        <v>67397</v>
      </c>
      <c r="G300" s="326">
        <v>2.5189759815031687E-2</v>
      </c>
      <c r="H300" s="327" t="s">
        <v>104</v>
      </c>
      <c r="I300" s="327"/>
      <c r="J300" s="327"/>
      <c r="K300" s="327"/>
      <c r="L300" s="328"/>
      <c r="M300" s="265"/>
      <c r="Q300" s="329"/>
    </row>
    <row r="301" spans="3:20" ht="34.5" hidden="1" customHeight="1" x14ac:dyDescent="0.2">
      <c r="C301" s="330" t="s">
        <v>12</v>
      </c>
      <c r="D301" s="331"/>
      <c r="E301" s="332" t="s">
        <v>8</v>
      </c>
      <c r="F301" s="333">
        <v>2943</v>
      </c>
      <c r="G301" s="334">
        <v>4.7330960854092607E-2</v>
      </c>
      <c r="H301" s="335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0,0%.</v>
      </c>
      <c r="I301" s="335"/>
      <c r="J301" s="335"/>
      <c r="K301" s="335"/>
      <c r="L301" s="336"/>
      <c r="M301" s="265"/>
      <c r="Q301" s="329"/>
    </row>
    <row r="302" spans="3:20" ht="48.75" customHeight="1" thickTop="1" thickBot="1" x14ac:dyDescent="0.25">
      <c r="C302" s="337"/>
      <c r="D302" s="338"/>
      <c r="E302" s="339" t="s">
        <v>85</v>
      </c>
      <c r="F302" s="340">
        <v>2537</v>
      </c>
      <c r="G302" s="326">
        <v>0</v>
      </c>
      <c r="H302" s="341"/>
      <c r="I302" s="341"/>
      <c r="J302" s="341"/>
      <c r="K302" s="341"/>
      <c r="L302" s="342"/>
      <c r="M302" s="265"/>
    </row>
    <row r="303" spans="3:20" ht="42" customHeight="1" thickTop="1" x14ac:dyDescent="0.2">
      <c r="C303" s="343" t="s">
        <v>13</v>
      </c>
      <c r="D303" s="344"/>
      <c r="E303" s="345" t="s">
        <v>8</v>
      </c>
      <c r="F303" s="346">
        <v>1418</v>
      </c>
      <c r="G303" s="334">
        <v>0.42799597180261828</v>
      </c>
      <c r="H303" s="347" t="s">
        <v>105</v>
      </c>
      <c r="I303" s="347"/>
      <c r="J303" s="347"/>
      <c r="K303" s="347"/>
      <c r="L303" s="348"/>
      <c r="M303" s="265"/>
    </row>
    <row r="304" spans="3:20" ht="34.5" customHeight="1" x14ac:dyDescent="0.2">
      <c r="C304" s="349"/>
      <c r="D304" s="350"/>
      <c r="E304" s="351" t="s">
        <v>85</v>
      </c>
      <c r="F304" s="79">
        <v>824</v>
      </c>
      <c r="G304" s="140">
        <v>0.42560553633218001</v>
      </c>
      <c r="H304" s="352" t="str">
        <f>CONCATENATE("Las plazas hoteleras estimadas se sitúan en ",FIXED(F304,0)," plazas, registrando un ",IF(G304&gt;0,"incremento del ","descenso del "),FIXED(G304*100,1),"%.")</f>
        <v>Las plazas hoteleras estimadas se sitúan en 824 plazas, registrando un incremento del 42,6%.</v>
      </c>
      <c r="I304" s="352"/>
      <c r="J304" s="352"/>
      <c r="K304" s="352"/>
      <c r="L304" s="353"/>
      <c r="M304" s="265"/>
    </row>
    <row r="305" spans="3:18" ht="34.5" customHeight="1" thickBot="1" x14ac:dyDescent="0.25">
      <c r="C305" s="354"/>
      <c r="D305" s="355"/>
      <c r="E305" s="356" t="s">
        <v>86</v>
      </c>
      <c r="F305" s="357">
        <v>594</v>
      </c>
      <c r="G305" s="326">
        <v>0.43132530120481927</v>
      </c>
      <c r="H305" s="358" t="s">
        <v>106</v>
      </c>
      <c r="I305" s="358"/>
      <c r="J305" s="358"/>
      <c r="K305" s="358"/>
      <c r="L305" s="359"/>
      <c r="M305" s="265"/>
    </row>
    <row r="306" spans="3:18" ht="39.75" customHeight="1" thickTop="1" x14ac:dyDescent="0.2">
      <c r="C306" s="360" t="s">
        <v>14</v>
      </c>
      <c r="D306" s="361"/>
      <c r="E306" s="332" t="s">
        <v>8</v>
      </c>
      <c r="F306" s="333">
        <v>28590</v>
      </c>
      <c r="G306" s="334">
        <v>5.5799697182318475E-2</v>
      </c>
      <c r="H306" s="335" t="s">
        <v>107</v>
      </c>
      <c r="I306" s="335"/>
      <c r="J306" s="335"/>
      <c r="K306" s="335"/>
      <c r="L306" s="336"/>
      <c r="M306" s="265"/>
    </row>
    <row r="307" spans="3:18" ht="34.5" customHeight="1" x14ac:dyDescent="0.2">
      <c r="C307" s="362"/>
      <c r="D307" s="363"/>
      <c r="E307" s="364" t="s">
        <v>85</v>
      </c>
      <c r="F307" s="66">
        <v>19606</v>
      </c>
      <c r="G307" s="140">
        <v>6.369357638888884E-2</v>
      </c>
      <c r="H307" s="365" t="str">
        <f>CONCATENATE("La oferta hotelera asciende a ",FIXED(F307,0),", cifra que se ",IF(G307&gt;0,"incrementa un ","reduce un "),FIXED(G307*100,1),"% respecto al año anterior.")</f>
        <v>La oferta hotelera asciende a 19.606, cifra que se incrementa un 6,4% respecto al año anterior.</v>
      </c>
      <c r="I307" s="365"/>
      <c r="J307" s="365"/>
      <c r="K307" s="365"/>
      <c r="L307" s="366"/>
      <c r="M307" s="265"/>
    </row>
    <row r="308" spans="3:18" ht="34.5" customHeight="1" thickBot="1" x14ac:dyDescent="0.25">
      <c r="C308" s="367"/>
      <c r="D308" s="368"/>
      <c r="E308" s="339" t="s">
        <v>86</v>
      </c>
      <c r="F308" s="340">
        <v>8984</v>
      </c>
      <c r="G308" s="326">
        <v>3.8973054238464311E-2</v>
      </c>
      <c r="H308" s="341" t="str">
        <f>CONCATENATE("Las plazas extrahoteras estimadas ascienden a ",FIXED(F308,0),", las cuales ",IF(G308&gt;0,"se incrementan un ","descienden un "),FIXED(G308*100,1),"%.")</f>
        <v>Las plazas extrahoteras estimadas ascienden a 8.984, las cuales se incrementan un 3,9%.</v>
      </c>
      <c r="I308" s="341"/>
      <c r="J308" s="341"/>
      <c r="K308" s="341"/>
      <c r="L308" s="342"/>
      <c r="M308" s="265"/>
    </row>
    <row r="309" spans="3:18" ht="34.5" customHeight="1" thickTop="1" x14ac:dyDescent="0.2">
      <c r="C309" s="369" t="s">
        <v>15</v>
      </c>
      <c r="D309" s="370"/>
      <c r="E309" s="371" t="s">
        <v>8</v>
      </c>
      <c r="F309" s="372">
        <v>127874</v>
      </c>
      <c r="G309" s="334">
        <v>3.6181551333065443E-3</v>
      </c>
      <c r="H309" s="347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127.874 experimentando un incremento interanual del 0,4%.</v>
      </c>
      <c r="I309" s="347"/>
      <c r="J309" s="347"/>
      <c r="K309" s="347"/>
      <c r="L309" s="348"/>
      <c r="M309" s="265"/>
    </row>
    <row r="310" spans="3:18" ht="34.5" customHeight="1" x14ac:dyDescent="0.2">
      <c r="C310" s="373"/>
      <c r="D310" s="374"/>
      <c r="E310" s="375" t="s">
        <v>85</v>
      </c>
      <c r="F310" s="91">
        <v>70461</v>
      </c>
      <c r="G310" s="140">
        <v>-7.6893827369132195E-3</v>
      </c>
      <c r="H310" s="352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-0,8% respecto al mismo período del año anterior.</v>
      </c>
      <c r="I310" s="352"/>
      <c r="J310" s="352"/>
      <c r="K310" s="352"/>
      <c r="L310" s="353"/>
      <c r="M310" s="265"/>
    </row>
    <row r="311" spans="3:18" ht="34.5" customHeight="1" x14ac:dyDescent="0.2">
      <c r="C311" s="373"/>
      <c r="D311" s="374"/>
      <c r="E311" s="376" t="s">
        <v>86</v>
      </c>
      <c r="F311" s="377">
        <v>57413</v>
      </c>
      <c r="G311" s="378">
        <v>1.785271070453498E-2</v>
      </c>
      <c r="H311" s="379" t="s">
        <v>108</v>
      </c>
      <c r="I311" s="379"/>
      <c r="J311" s="379"/>
      <c r="K311" s="379"/>
      <c r="L311" s="380"/>
      <c r="M311" s="265"/>
    </row>
    <row r="312" spans="3:18" ht="5.25" customHeight="1" thickBot="1" x14ac:dyDescent="0.25"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5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89.25" customHeight="1" thickBot="1" x14ac:dyDescent="0.25">
      <c r="C315" s="381" t="s">
        <v>88</v>
      </c>
      <c r="D315" s="382"/>
      <c r="E315" s="383" t="s">
        <v>89</v>
      </c>
      <c r="F315" s="384">
        <v>267828</v>
      </c>
      <c r="G315" s="289">
        <v>-0.16825668927480064</v>
      </c>
      <c r="H315" s="385" t="s">
        <v>109</v>
      </c>
      <c r="I315" s="385"/>
      <c r="J315" s="385"/>
      <c r="K315" s="385"/>
      <c r="L315" s="386"/>
      <c r="M315" s="265" t="s">
        <v>111</v>
      </c>
    </row>
    <row r="316" spans="3:18" ht="49.5" hidden="1" customHeight="1" x14ac:dyDescent="0.2">
      <c r="C316" s="381"/>
      <c r="D316" s="382"/>
      <c r="E316" s="387" t="s">
        <v>90</v>
      </c>
      <c r="F316" s="304">
        <v>137</v>
      </c>
      <c r="G316" s="305">
        <v>-0.12738853503184711</v>
      </c>
      <c r="H316" s="388" t="s">
        <v>110</v>
      </c>
      <c r="I316" s="388"/>
      <c r="J316" s="388"/>
      <c r="K316" s="388"/>
      <c r="L316" s="389"/>
      <c r="M316" s="265"/>
    </row>
    <row r="317" spans="3:18" ht="13.5" thickTop="1" x14ac:dyDescent="0.2">
      <c r="C317" s="390"/>
      <c r="D317" s="391"/>
      <c r="E317" s="391"/>
      <c r="F317" s="391"/>
      <c r="G317" s="391"/>
      <c r="H317" s="391"/>
      <c r="I317" s="391"/>
      <c r="J317" s="391"/>
      <c r="K317" s="391"/>
      <c r="L317" s="391"/>
      <c r="M317" s="391"/>
    </row>
    <row r="318" spans="3:18" ht="29.25" customHeight="1" x14ac:dyDescent="0.2"/>
    <row r="319" spans="3:18" ht="18" customHeight="1" x14ac:dyDescent="0.2">
      <c r="C319" s="392" t="s">
        <v>91</v>
      </c>
      <c r="D319" s="392"/>
      <c r="E319" s="392"/>
      <c r="F319" s="392"/>
      <c r="G319" s="392"/>
      <c r="H319" s="392"/>
      <c r="I319" s="392"/>
      <c r="J319" s="392"/>
      <c r="K319" s="392"/>
      <c r="L319" s="392"/>
      <c r="M319" s="392"/>
    </row>
    <row r="321" spans="5:6" ht="6.75" customHeight="1" x14ac:dyDescent="0.2"/>
    <row r="323" spans="5:6" ht="8.25" customHeight="1" x14ac:dyDescent="0.2"/>
    <row r="326" spans="5:6" x14ac:dyDescent="0.2">
      <c r="E326" s="393"/>
      <c r="F326" s="393"/>
    </row>
    <row r="327" spans="5:6" x14ac:dyDescent="0.2">
      <c r="E327" s="393"/>
      <c r="F327" s="393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G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G278:L278"/>
    <mergeCell ref="M278:M283"/>
    <mergeCell ref="G279:L279"/>
    <mergeCell ref="G280:L280"/>
    <mergeCell ref="D281:D283"/>
    <mergeCell ref="G281:L281"/>
    <mergeCell ref="G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septiembre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2017-11-08T16:40:17+00:00</PublishingStartDate>
    <_dlc_DocId xmlns="8b099203-c902-4a5b-992f-1f849b15ff82">Q5F7QW3RQ55V-2035-364</_dlc_DocId>
    <_dlc_DocIdUrl xmlns="8b099203-c902-4a5b-992f-1f849b15ff82">
      <Url>http://admin.webtenerife.com/es/investigacion/Situacion-turistica/indicadores-turisticos/_layouts/DocIdRedir.aspx?ID=Q5F7QW3RQ55V-2035-364</Url>
      <Description>Q5F7QW3RQ55V-2035-364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D4631C-3BBC-4C74-8E4C-944192BF42EE}"/>
</file>

<file path=customXml/itemProps2.xml><?xml version="1.0" encoding="utf-8"?>
<ds:datastoreItem xmlns:ds="http://schemas.openxmlformats.org/officeDocument/2006/customXml" ds:itemID="{E7DD0B41-BB04-40D5-A406-F61E516F3BD3}"/>
</file>

<file path=customXml/itemProps3.xml><?xml version="1.0" encoding="utf-8"?>
<ds:datastoreItem xmlns:ds="http://schemas.openxmlformats.org/officeDocument/2006/customXml" ds:itemID="{88913275-0ED1-4BCD-B961-3498ED0BC2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(septiembre y acumulado 2017)</dc:title>
  <dc:creator>Alejandro Garcia</dc:creator>
  <cp:lastModifiedBy>Alejandro Garcia</cp:lastModifiedBy>
  <dcterms:created xsi:type="dcterms:W3CDTF">2017-10-23T08:26:39Z</dcterms:created>
  <dcterms:modified xsi:type="dcterms:W3CDTF">2017-10-23T08:30:30Z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8bf3c982-9fa8-4d88-b18c-1ef3ab888a64</vt:lpwstr>
  </property>
</Properties>
</file>