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221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H309" i="1" l="1"/>
  <c r="H304" i="1"/>
  <c r="H280" i="1"/>
  <c r="H301" i="1"/>
  <c r="H308" i="1"/>
  <c r="H282" i="1"/>
  <c r="H307" i="1"/>
  <c r="H299" i="1"/>
  <c r="H310" i="1"/>
  <c r="E184" i="1"/>
  <c r="E242" i="1"/>
  <c r="E294" i="1" s="1"/>
  <c r="E117" i="1"/>
  <c r="C215" i="1"/>
  <c r="G152" i="1"/>
  <c r="I62" i="1"/>
</calcChain>
</file>

<file path=xl/sharedStrings.xml><?xml version="1.0" encoding="utf-8"?>
<sst xmlns="http://schemas.openxmlformats.org/spreadsheetml/2006/main" count="586" uniqueCount="115">
  <si>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</si>
  <si>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</si>
  <si>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</si>
  <si>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</si>
  <si>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</si>
  <si>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</si>
  <si>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</si>
  <si>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</si>
  <si>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</si>
  <si>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</si>
  <si>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</si>
  <si>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</si>
  <si>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</si>
  <si>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</si>
  <si>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</si>
  <si>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</si>
  <si>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</si>
  <si>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</si>
  <si>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</si>
  <si>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</si>
  <si>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</si>
  <si>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</si>
  <si>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</si>
  <si>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</si>
  <si>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</si>
  <si>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</si>
  <si>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</si>
  <si>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</si>
  <si>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</si>
  <si>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</si>
  <si>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</si>
  <si>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</si>
  <si>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</si>
  <si>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</si>
  <si>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</si>
  <si>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</si>
  <si>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</si>
  <si>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</si>
  <si>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</si>
  <si>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</si>
  <si>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</si>
  <si>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</si>
  <si>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</si>
  <si>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</si>
  <si>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</si>
  <si>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</si>
  <si>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</si>
  <si>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</si>
  <si>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</si>
  <si>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</si>
  <si>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</si>
  <si>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</si>
  <si>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</si>
  <si>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</si>
  <si>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</si>
  <si>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</si>
  <si>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</si>
  <si>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</si>
  <si>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</si>
  <si>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</si>
  <si>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</si>
  <si>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</si>
  <si>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</si>
  <si>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</si>
  <si>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</si>
  <si>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</si>
  <si>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</si>
  <si>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</si>
  <si>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</si>
  <si>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</si>
  <si>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</si>
  <si>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</si>
  <si>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</si>
  <si>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</si>
  <si>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</si>
  <si>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</si>
  <si>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</si>
  <si>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</si>
  <si>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</si>
  <si>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</si>
  <si>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</si>
  <si>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</si>
  <si>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</si>
  <si>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</si>
  <si>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</si>
  <si>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</si>
  <si>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</si>
  <si>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</si>
  <si>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</si>
  <si>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</si>
  <si>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</si>
  <si>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</si>
  <si>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</si>
  <si>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mayo 2017</t>
  </si>
  <si>
    <t>acumulado mayo 2017</t>
  </si>
  <si>
    <t>Muestra hotelera= 90,1%;   Muestra extrahotelera= 64,5%;   Muestra total= 79,4%</t>
  </si>
  <si>
    <t>El gasto medio total por turista en el año 2015 ha ascendido a 1.125,1€ . Se incrementa  un 5,8% respecto al mismo periodo del año anterior.</t>
  </si>
  <si>
    <t>El gasto medio por turista en origen se situó en 740,4€, un 6,0% más que en el año 2014.</t>
  </si>
  <si>
    <t>El gasto total diario por turista se situó en 116,1€, un 2,9% más que en el año 2014.</t>
  </si>
  <si>
    <t>El gasto medio en Tenerife, por turista y día  fue de 39,8€, experimentando un incremento del 1,9% respecto a el año 2014.</t>
  </si>
  <si>
    <t>año 2015 
Encuesta al Turismo Receptivo del Cabildo de Tenerife</t>
  </si>
  <si>
    <t>El número de plazas autorizadas por Policía Turística a fecha de mayo 2017 asciendían a 137.555 plazas, registrando un incremento del 0,7% respecto al cierre del año 2016.</t>
  </si>
  <si>
    <t>Las plazas hoteleras autorizadas ascienden a 84.679 y representan el 62% del total. Con respecto al año 2016, las plazas hoteleras se incrementan un 0,1%.</t>
  </si>
  <si>
    <t>Las plazas extrahoteleras autorizadas, el 37% del total, ascienden a  51.406 (no incluye oferta rural). Aumentan un +1,7%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</si>
  <si>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</si>
  <si>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913, registrando un incremento del 1,0% respecto a 2016.</t>
  </si>
  <si>
    <t>Las plazas estimadas por el STDE del Cabildo de Tenerife en el I semestre de 2017 ascienden a 159.070. Se incremantan un 0,5% respecto al mismo período del año anterior.</t>
  </si>
  <si>
    <t>La oferta extrahotelera estimada por el STDE del Cabildo de Tenerife en el I semestre de 2017, asciende a 66.292 plazas, incluyendo oferta rural. Supone el 41,7% del total de las plazas turísticas, registrando un incremento del 0,8%.</t>
  </si>
  <si>
    <t>Las plazas estimadas para la zona de La Laguna, Bajamar, La Punta ascienden a 1.082 en el I semestre de 2017, registrando un incremento respecto al mismo periodo del año anterior del 13,1%.</t>
  </si>
  <si>
    <t>Las plazas extrahoteleras se estiman en 504, registrándose un incremento del 40,4% respecto al I semestre del año anterior.</t>
  </si>
  <si>
    <t>Las plazas totales estimadas para la zona Norte se sitúan en las 27.957 plazas,  registrándose un incremento del 4,1% con respecto al incremento del 40,4% respecto al I semestre del año anterior.</t>
  </si>
  <si>
    <t>Las plazas extrahoteleras estimadas se sitúan en las 56.691 en el I semestre del  2017, con un descenso del -0,4%  respecto al I semestre del año anterior.</t>
  </si>
  <si>
    <t>Por el Puerto de Santa Cruz de Tenerife han pasado en los primeros cuatro meses del año 2017, 237.622 cruceristas, un -10,4% menos en comparación al mismo período del año 2016</t>
  </si>
  <si>
    <t>El número de buques de crucero en el Puerto de Santa Cruz de Tenerife hasta abril 2017 ascienden a un total de 0 cruceros, cifra que se reduce un -100,0% respecto al mismo período del año anterior.</t>
  </si>
  <si>
    <t>Acumulado abril 2017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</si>
</sst>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8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165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4" xfId="0" applyFont="1" applyFill="1" applyBorder="1" applyAlignment="1" applyProtection="1">
      <alignment horizontal="left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7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165" fontId="10" fillId="7" borderId="9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8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8" xfId="0" applyFont="1" applyFill="1" applyBorder="1" applyAlignment="1" applyProtection="1">
      <alignment horizontal="left" vertical="center" wrapText="1"/>
      <protection hidden="1"/>
    </xf>
    <xf numFmtId="0" fontId="0" fillId="0" borderId="98" xfId="0" applyBorder="1" applyAlignment="1">
      <alignment horizontal="left" vertical="center" wrapText="1"/>
    </xf>
    <xf numFmtId="0" fontId="0" fillId="0" borderId="99" xfId="0" applyBorder="1" applyAlignment="1">
      <alignment horizontal="left" vertical="center" wrapText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165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01" xfId="0" applyFont="1" applyFill="1" applyBorder="1" applyAlignment="1" applyProtection="1">
      <alignment horizontal="left" vertical="center" wrapText="1"/>
      <protection hidden="1"/>
    </xf>
    <xf numFmtId="0" fontId="0" fillId="0" borderId="101" xfId="0" applyBorder="1" applyAlignment="1">
      <alignment horizontal="left" vertical="center" wrapText="1"/>
    </xf>
    <xf numFmtId="0" fontId="0" fillId="0" borderId="102" xfId="0" applyBorder="1" applyAlignment="1">
      <alignment horizontal="left" vertical="center" wrapText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165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4" xfId="0" applyFont="1" applyFill="1" applyBorder="1" applyAlignment="1" applyProtection="1">
      <alignment horizontal="left" vertical="center" wrapText="1"/>
      <protection hidden="1"/>
    </xf>
    <xf numFmtId="0" fontId="0" fillId="0" borderId="104" xfId="0" applyBorder="1" applyAlignment="1">
      <alignment horizontal="left" vertical="center" wrapText="1"/>
    </xf>
    <xf numFmtId="0" fontId="0" fillId="0" borderId="105" xfId="0" applyBorder="1" applyAlignment="1">
      <alignment horizontal="left" vertical="center" wrapText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165" fontId="1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8" xfId="0" applyFont="1" applyFill="1" applyBorder="1" applyAlignment="1" applyProtection="1">
      <alignment horizontal="left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0" fontId="12" fillId="0" borderId="107" xfId="0" applyFont="1" applyFill="1" applyBorder="1" applyAlignment="1" applyProtection="1">
      <alignment horizontal="center" vertical="center" wrapText="1"/>
      <protection hidden="1"/>
    </xf>
    <xf numFmtId="165" fontId="10" fillId="0" borderId="10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7" xfId="0" applyFont="1" applyFill="1" applyBorder="1" applyAlignment="1" applyProtection="1">
      <alignment horizontal="left" vertical="center" wrapText="1"/>
      <protection hidden="1"/>
    </xf>
    <xf numFmtId="0" fontId="0" fillId="0" borderId="107" xfId="0" applyBorder="1" applyAlignment="1">
      <alignment horizontal="left" vertical="center" wrapText="1"/>
    </xf>
    <xf numFmtId="0" fontId="0" fillId="0" borderId="108" xfId="0" applyBorder="1" applyAlignment="1">
      <alignment horizontal="left" vertical="center" wrapText="1"/>
    </xf>
    <xf numFmtId="0" fontId="6" fillId="4" borderId="109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10" xfId="0" applyFont="1" applyFill="1" applyBorder="1" applyAlignment="1" applyProtection="1">
      <alignment horizontal="center" vertical="center" wrapText="1"/>
      <protection hidden="1"/>
    </xf>
    <xf numFmtId="3" fontId="10" fillId="5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112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3" xfId="0" applyFont="1" applyFill="1" applyBorder="1" applyAlignment="1" applyProtection="1">
      <alignment horizontal="center" vertical="center" wrapText="1"/>
      <protection hidden="1"/>
    </xf>
    <xf numFmtId="3" fontId="10" fillId="0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12" fillId="7" borderId="116" xfId="0" applyFont="1" applyFill="1" applyBorder="1" applyAlignment="1" applyProtection="1">
      <alignment horizontal="center" vertical="center" wrapText="1"/>
      <protection hidden="1"/>
    </xf>
    <xf numFmtId="3" fontId="10" fillId="7" borderId="11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7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left" vertical="center" wrapText="1"/>
      <protection hidden="1"/>
    </xf>
    <xf numFmtId="0" fontId="0" fillId="0" borderId="11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22" xfId="0" applyFont="1" applyFill="1" applyBorder="1" applyAlignment="1" applyProtection="1">
      <alignment horizontal="justify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6" xfId="0" applyFont="1" applyFill="1" applyBorder="1" applyAlignment="1" applyProtection="1">
      <alignment horizontal="justify" vertical="center" wrapText="1"/>
      <protection hidden="1"/>
    </xf>
    <xf numFmtId="0" fontId="8" fillId="5" borderId="127" xfId="0" applyFont="1" applyFill="1" applyBorder="1" applyAlignment="1" applyProtection="1">
      <alignment horizontal="center" vertical="center" wrapText="1"/>
      <protection hidden="1"/>
    </xf>
    <xf numFmtId="0" fontId="8" fillId="5" borderId="128" xfId="0" applyFont="1" applyFill="1" applyBorder="1" applyAlignment="1" applyProtection="1">
      <alignment horizontal="center"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3" fontId="9" fillId="5" borderId="13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0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30" xfId="0" applyFont="1" applyFill="1" applyBorder="1" applyAlignment="1" applyProtection="1">
      <alignment horizontal="justify" vertical="center" wrapText="1"/>
      <protection hidden="1"/>
    </xf>
    <xf numFmtId="0" fontId="20" fillId="5" borderId="131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3" fontId="10" fillId="0" borderId="13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5" xfId="0" applyFont="1" applyFill="1" applyBorder="1" applyAlignment="1" applyProtection="1">
      <alignment horizontal="justify" vertical="center" wrapText="1"/>
      <protection hidden="1"/>
    </xf>
    <xf numFmtId="0" fontId="2" fillId="0" borderId="136" xfId="0" applyFont="1" applyFill="1" applyBorder="1" applyAlignment="1" applyProtection="1">
      <alignment horizontal="justify" vertical="center" wrapText="1"/>
      <protection hidden="1"/>
    </xf>
    <xf numFmtId="0" fontId="12" fillId="0" borderId="137" xfId="0" applyFont="1" applyFill="1" applyBorder="1" applyAlignment="1" applyProtection="1">
      <alignment horizontal="center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3" fontId="10" fillId="0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131" xfId="0" applyFont="1" applyFill="1" applyBorder="1" applyAlignment="1" applyProtection="1">
      <alignment horizontal="justify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3" fontId="10" fillId="7" borderId="135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5" xfId="0" applyFont="1" applyFill="1" applyBorder="1" applyAlignment="1" applyProtection="1">
      <alignment horizontal="justify" vertical="center" wrapText="1"/>
      <protection hidden="1"/>
    </xf>
    <xf numFmtId="0" fontId="2" fillId="7" borderId="136" xfId="0" applyFont="1" applyFill="1" applyBorder="1" applyAlignment="1" applyProtection="1">
      <alignment horizontal="justify" vertical="center" wrapText="1"/>
      <protection hidden="1"/>
    </xf>
    <xf numFmtId="0" fontId="12" fillId="7" borderId="139" xfId="0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0" fontId="12" fillId="7" borderId="125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6" xfId="0" applyFont="1" applyFill="1" applyBorder="1" applyAlignment="1" applyProtection="1">
      <alignment horizontal="justify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3" fontId="10" fillId="7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131" xfId="0" applyFont="1" applyFill="1" applyBorder="1" applyAlignment="1" applyProtection="1">
      <alignment horizontal="justify" vertical="center" wrapText="1"/>
      <protection hidden="1"/>
    </xf>
    <xf numFmtId="0" fontId="12" fillId="0" borderId="141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6" xfId="0" applyFont="1" applyFill="1" applyBorder="1" applyAlignment="1" applyProtection="1">
      <alignment horizontal="justify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0" fontId="12" fillId="6" borderId="132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3" fontId="10" fillId="6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9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0" fontId="12" fillId="6" borderId="125" xfId="0" applyFont="1" applyFill="1" applyBorder="1" applyAlignment="1" applyProtection="1">
      <alignment horizontal="center" vertical="center" wrapText="1"/>
      <protection hidden="1"/>
    </xf>
    <xf numFmtId="0" fontId="12" fillId="6" borderId="143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4" xfId="0" applyFont="1" applyFill="1" applyBorder="1" applyAlignment="1" applyProtection="1">
      <alignment horizontal="justify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5" xfId="0" applyFont="1" applyFill="1" applyBorder="1" applyAlignment="1" applyProtection="1">
      <alignment horizontal="center" vertical="center" wrapText="1"/>
      <protection hidden="1"/>
    </xf>
    <xf numFmtId="0" fontId="12" fillId="0" borderId="146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justify" vertical="center" wrapText="1"/>
      <protection hidden="1"/>
    </xf>
    <xf numFmtId="0" fontId="2" fillId="0" borderId="112" xfId="0" applyFont="1" applyFill="1" applyBorder="1" applyAlignment="1" applyProtection="1">
      <alignment horizontal="justify" vertical="center" wrapText="1"/>
      <protection hidden="1"/>
    </xf>
    <xf numFmtId="0" fontId="12" fillId="7" borderId="147" xfId="0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justify" vertical="center" wrapText="1"/>
      <protection hidden="1"/>
    </xf>
    <xf numFmtId="0" fontId="2" fillId="7" borderId="118" xfId="0" applyFont="1" applyFill="1" applyBorder="1" applyAlignment="1" applyProtection="1">
      <alignment horizontal="justify" vertical="center" wrapText="1"/>
      <protection hidden="1"/>
    </xf>
    <xf numFmtId="0" fontId="2" fillId="0" borderId="148" xfId="0" applyFont="1" applyFill="1" applyBorder="1" applyAlignment="1" applyProtection="1">
      <alignment vertical="center" wrapText="1"/>
      <protection hidden="1"/>
    </xf>
    <xf numFmtId="0" fontId="2" fillId="0" borderId="148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B2F27945-90D2-4AF9-A9A0-F721E703D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FF2B06A0-2145-4CFA-965A-C540F6DD3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5EBF9E86-B268-4EB3-A888-0F96FC0F1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1C8511D1-B614-42BD-949A-606A02CEC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429CD4AB-C926-41E7-82BE-8EEF058C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DEDDFE-EE76-424C-8C29-F0E50D268B6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705325"/>
          <a:ext cx="5076825" cy="438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zoomScale="85" zoomScaleNormal="85" workbookViewId="0">
      <selection activeCell="O9" sqref="O9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456648</v>
      </c>
      <c r="G9" s="36">
        <v>1.6320398829329008E-2</v>
      </c>
      <c r="H9" s="37"/>
      <c r="I9" s="38" t="s">
        <v>7</v>
      </c>
      <c r="J9" s="39" t="s">
        <v>8</v>
      </c>
      <c r="K9" s="40">
        <v>2289733</v>
      </c>
      <c r="L9" s="41">
        <v>1.1112494745134649E-2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306670</v>
      </c>
      <c r="G10" s="47">
        <v>-1.37008329849162E-2</v>
      </c>
      <c r="H10" s="48"/>
      <c r="I10" s="43"/>
      <c r="J10" s="45" t="s">
        <v>10</v>
      </c>
      <c r="K10" s="46">
        <v>1564035</v>
      </c>
      <c r="L10" s="49">
        <v>9.9775020276589022E-3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149978</v>
      </c>
      <c r="G11" s="36">
        <v>8.3773530368175697E-2</v>
      </c>
      <c r="H11" s="48"/>
      <c r="I11" s="53"/>
      <c r="J11" s="54" t="s">
        <v>11</v>
      </c>
      <c r="K11" s="55">
        <v>725698</v>
      </c>
      <c r="L11" s="56">
        <v>1.3567342286978423E-2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18064</v>
      </c>
      <c r="G12" s="61">
        <v>-1.7085645880944633E-2</v>
      </c>
      <c r="H12" s="62"/>
      <c r="I12" s="57" t="s">
        <v>12</v>
      </c>
      <c r="J12" s="59" t="s">
        <v>8</v>
      </c>
      <c r="K12" s="60">
        <v>103257</v>
      </c>
      <c r="L12" s="41">
        <v>-1.3367604341843808E-2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18064</v>
      </c>
      <c r="G13" s="47">
        <v>-1.5317525211229199E-2</v>
      </c>
      <c r="H13" s="62"/>
      <c r="I13" s="63"/>
      <c r="J13" s="65" t="s">
        <v>10</v>
      </c>
      <c r="K13" s="66">
        <v>103257</v>
      </c>
      <c r="L13" s="49">
        <v>-1.0635545718474249E-2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>
        <v>-1</v>
      </c>
      <c r="H14" s="62"/>
      <c r="I14" s="67"/>
      <c r="J14" s="69" t="s">
        <v>11</v>
      </c>
      <c r="K14" s="70">
        <v>0</v>
      </c>
      <c r="L14" s="56">
        <v>-1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3384</v>
      </c>
      <c r="G15" s="61">
        <v>9.7988319273199176E-2</v>
      </c>
      <c r="H15" s="62"/>
      <c r="I15" s="72" t="s">
        <v>13</v>
      </c>
      <c r="J15" s="74" t="s">
        <v>8</v>
      </c>
      <c r="K15" s="75">
        <v>19817</v>
      </c>
      <c r="L15" s="41">
        <v>7.636738906088758E-2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2712</v>
      </c>
      <c r="G16" s="47">
        <v>4.4684129429892083E-2</v>
      </c>
      <c r="H16" s="62"/>
      <c r="I16" s="76"/>
      <c r="J16" s="78" t="s">
        <v>10</v>
      </c>
      <c r="K16" s="79">
        <v>14861</v>
      </c>
      <c r="L16" s="49">
        <v>-8.0763582966225655E-3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672</v>
      </c>
      <c r="G17" s="71">
        <v>0.38271604938271597</v>
      </c>
      <c r="H17" s="62"/>
      <c r="I17" s="80"/>
      <c r="J17" s="82" t="s">
        <v>11</v>
      </c>
      <c r="K17" s="83">
        <v>4956</v>
      </c>
      <c r="L17" s="56">
        <v>0.44531933508311461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86106</v>
      </c>
      <c r="G18" s="61">
        <v>8.1869581605729325E-2</v>
      </c>
      <c r="H18" s="62"/>
      <c r="I18" s="57" t="s">
        <v>14</v>
      </c>
      <c r="J18" s="59" t="s">
        <v>8</v>
      </c>
      <c r="K18" s="60">
        <v>417976</v>
      </c>
      <c r="L18" s="41">
        <v>8.6295260569895893E-2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62619</v>
      </c>
      <c r="G19" s="47">
        <v>6.6200132808908352E-2</v>
      </c>
      <c r="H19" s="62"/>
      <c r="I19" s="63"/>
      <c r="J19" s="65" t="s">
        <v>10</v>
      </c>
      <c r="K19" s="66">
        <v>312937</v>
      </c>
      <c r="L19" s="49">
        <v>8.6417052891041291E-2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23487</v>
      </c>
      <c r="G20" s="71">
        <v>0.12598878182079676</v>
      </c>
      <c r="H20" s="62"/>
      <c r="I20" s="67"/>
      <c r="J20" s="69" t="s">
        <v>11</v>
      </c>
      <c r="K20" s="70">
        <v>105039</v>
      </c>
      <c r="L20" s="56">
        <v>8.5932573118157274E-2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349094</v>
      </c>
      <c r="G21" s="61">
        <v>2.3803712690049217E-3</v>
      </c>
      <c r="H21" s="62"/>
      <c r="I21" s="84" t="s">
        <v>15</v>
      </c>
      <c r="J21" s="86" t="s">
        <v>8</v>
      </c>
      <c r="K21" s="87">
        <v>1748683</v>
      </c>
      <c r="L21" s="41">
        <v>-4.5801031348603471E-3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223275</v>
      </c>
      <c r="G22" s="47">
        <v>-3.4519886879589068E-2</v>
      </c>
      <c r="H22" s="62"/>
      <c r="I22" s="88"/>
      <c r="J22" s="90" t="s">
        <v>10</v>
      </c>
      <c r="K22" s="91">
        <v>1132980</v>
      </c>
      <c r="L22" s="49">
        <v>-7.194244604316502E-3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125819</v>
      </c>
      <c r="G23" s="71">
        <v>7.5311733486030707E-2</v>
      </c>
      <c r="H23" s="62"/>
      <c r="I23" s="92"/>
      <c r="J23" s="94" t="s">
        <v>11</v>
      </c>
      <c r="K23" s="95">
        <v>615703</v>
      </c>
      <c r="L23" s="56">
        <v>2.664331585813251E-4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3186801</v>
      </c>
      <c r="G27" s="36">
        <v>7.4251267579275027E-3</v>
      </c>
      <c r="H27" s="37"/>
      <c r="I27" s="38" t="s">
        <v>7</v>
      </c>
      <c r="J27" s="39" t="s">
        <v>8</v>
      </c>
      <c r="K27" s="40">
        <v>17013412</v>
      </c>
      <c r="L27" s="41">
        <v>-5.0900402995148752E-3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2073668</v>
      </c>
      <c r="G28" s="47">
        <v>-1.1594885400053601E-2</v>
      </c>
      <c r="H28" s="48"/>
      <c r="I28" s="43"/>
      <c r="J28" s="45" t="s">
        <v>10</v>
      </c>
      <c r="K28" s="46">
        <v>10967182</v>
      </c>
      <c r="L28" s="49">
        <v>-1.1391925711126571E-2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1113133</v>
      </c>
      <c r="G29" s="36">
        <v>4.4882331020098309E-2</v>
      </c>
      <c r="H29" s="48"/>
      <c r="I29" s="53"/>
      <c r="J29" s="54" t="s">
        <v>11</v>
      </c>
      <c r="K29" s="55">
        <v>6046230</v>
      </c>
      <c r="L29" s="56">
        <v>6.5483082357857825E-3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39059</v>
      </c>
      <c r="G30" s="61">
        <v>-4.0225083546294504E-2</v>
      </c>
      <c r="H30" s="62"/>
      <c r="I30" s="57" t="s">
        <v>12</v>
      </c>
      <c r="J30" s="59" t="s">
        <v>8</v>
      </c>
      <c r="K30" s="60">
        <v>245893</v>
      </c>
      <c r="L30" s="41">
        <v>-7.6797042728695697E-3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39059</v>
      </c>
      <c r="G31" s="47">
        <v>-3.474607685654274E-2</v>
      </c>
      <c r="H31" s="62"/>
      <c r="I31" s="63"/>
      <c r="J31" s="65" t="s">
        <v>10</v>
      </c>
      <c r="K31" s="66">
        <v>245893</v>
      </c>
      <c r="L31" s="49">
        <v>5.6438716959834601E-3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>
        <v>-1</v>
      </c>
      <c r="H32" s="62"/>
      <c r="I32" s="67"/>
      <c r="J32" s="69" t="s">
        <v>11</v>
      </c>
      <c r="K32" s="70">
        <v>0</v>
      </c>
      <c r="L32" s="56">
        <v>-1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12389</v>
      </c>
      <c r="G33" s="61">
        <v>0.22275957362810894</v>
      </c>
      <c r="H33" s="62"/>
      <c r="I33" s="72" t="s">
        <v>13</v>
      </c>
      <c r="J33" s="74" t="s">
        <v>8</v>
      </c>
      <c r="K33" s="75">
        <v>81472</v>
      </c>
      <c r="L33" s="41">
        <v>0.23669151019292944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8550</v>
      </c>
      <c r="G34" s="47">
        <v>0.12248916896415918</v>
      </c>
      <c r="H34" s="62"/>
      <c r="I34" s="76"/>
      <c r="J34" s="78" t="s">
        <v>10</v>
      </c>
      <c r="K34" s="79">
        <v>49662</v>
      </c>
      <c r="L34" s="49">
        <v>0.1520367449197364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3839</v>
      </c>
      <c r="G35" s="71">
        <v>0.52644135188866792</v>
      </c>
      <c r="H35" s="62"/>
      <c r="I35" s="80"/>
      <c r="J35" s="82" t="s">
        <v>11</v>
      </c>
      <c r="K35" s="83">
        <v>31810</v>
      </c>
      <c r="L35" s="56">
        <v>0.39695226384436344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547003</v>
      </c>
      <c r="G36" s="61">
        <v>4.468835226621648E-2</v>
      </c>
      <c r="H36" s="62"/>
      <c r="I36" s="57" t="s">
        <v>14</v>
      </c>
      <c r="J36" s="59" t="s">
        <v>8</v>
      </c>
      <c r="K36" s="60">
        <v>2986832</v>
      </c>
      <c r="L36" s="41">
        <v>4.0055352024739976E-2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403536</v>
      </c>
      <c r="G37" s="47">
        <v>4.2340834418201023E-2</v>
      </c>
      <c r="H37" s="62"/>
      <c r="I37" s="63"/>
      <c r="J37" s="65" t="s">
        <v>10</v>
      </c>
      <c r="K37" s="66">
        <v>2163039</v>
      </c>
      <c r="L37" s="49">
        <v>3.6149120390884137E-2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143467</v>
      </c>
      <c r="G38" s="71">
        <v>5.1348380477795663E-2</v>
      </c>
      <c r="H38" s="62"/>
      <c r="I38" s="67"/>
      <c r="J38" s="69" t="s">
        <v>11</v>
      </c>
      <c r="K38" s="70">
        <v>823793</v>
      </c>
      <c r="L38" s="56">
        <v>5.0453568231606738E-2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2588350</v>
      </c>
      <c r="G39" s="61">
        <v>-2.0510792114425414E-4</v>
      </c>
      <c r="H39" s="62"/>
      <c r="I39" s="84" t="s">
        <v>15</v>
      </c>
      <c r="J39" s="86" t="s">
        <v>8</v>
      </c>
      <c r="K39" s="87">
        <v>13699215</v>
      </c>
      <c r="L39" s="41">
        <v>-1.5505809639080992E-2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1622523</v>
      </c>
      <c r="G40" s="47">
        <v>-2.4203617101122954E-2</v>
      </c>
      <c r="H40" s="62"/>
      <c r="I40" s="88"/>
      <c r="J40" s="90" t="s">
        <v>10</v>
      </c>
      <c r="K40" s="91">
        <v>8508588</v>
      </c>
      <c r="L40" s="49">
        <v>-2.4061283064263361E-2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965827</v>
      </c>
      <c r="G41" s="71">
        <v>4.2882456028584093E-2</v>
      </c>
      <c r="H41" s="62"/>
      <c r="I41" s="92"/>
      <c r="J41" s="94" t="s">
        <v>11</v>
      </c>
      <c r="K41" s="95">
        <v>5190627</v>
      </c>
      <c r="L41" s="56">
        <v>-1.1522885570702801E-3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6.9786816103431963</v>
      </c>
      <c r="G45" s="101">
        <v>-6.1619737263716168E-2</v>
      </c>
      <c r="H45" s="37"/>
      <c r="I45" s="38" t="s">
        <v>7</v>
      </c>
      <c r="J45" s="39" t="s">
        <v>8</v>
      </c>
      <c r="K45" s="100">
        <v>7.4303038825924244</v>
      </c>
      <c r="L45" s="102">
        <v>-0.12100568285228697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6.7618873707894478</v>
      </c>
      <c r="G46" s="104">
        <v>1.4407230564960294E-2</v>
      </c>
      <c r="H46" s="48"/>
      <c r="I46" s="43"/>
      <c r="J46" s="45" t="s">
        <v>10</v>
      </c>
      <c r="K46" s="103">
        <v>7.0121077853117102</v>
      </c>
      <c r="L46" s="105">
        <v>-0.15157142098255605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7.4219752230327112</v>
      </c>
      <c r="G47" s="107">
        <v>-0.27625074076394274</v>
      </c>
      <c r="H47" s="48"/>
      <c r="I47" s="53"/>
      <c r="J47" s="54" t="s">
        <v>11</v>
      </c>
      <c r="K47" s="106">
        <v>8.3316062604554517</v>
      </c>
      <c r="L47" s="108">
        <v>-5.8099375424680133E-2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2.1622564216120459</v>
      </c>
      <c r="G48" s="101">
        <v>-5.2130345174329129E-2</v>
      </c>
      <c r="H48" s="62"/>
      <c r="I48" s="57" t="s">
        <v>12</v>
      </c>
      <c r="J48" s="59" t="s">
        <v>8</v>
      </c>
      <c r="K48" s="109">
        <v>2.3813688176104284</v>
      </c>
      <c r="L48" s="102">
        <v>1.3649814399910198E-2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2.1622564216120459</v>
      </c>
      <c r="G49" s="104">
        <v>-4.3521719570837725E-2</v>
      </c>
      <c r="H49" s="62"/>
      <c r="I49" s="63"/>
      <c r="J49" s="65" t="s">
        <v>10</v>
      </c>
      <c r="K49" s="110">
        <v>2.3813688176104284</v>
      </c>
      <c r="L49" s="105">
        <v>3.8549727284942215E-2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3.6610520094562649</v>
      </c>
      <c r="G51" s="101">
        <v>0.37357634430376629</v>
      </c>
      <c r="H51" s="62"/>
      <c r="I51" s="72" t="s">
        <v>13</v>
      </c>
      <c r="J51" s="74" t="s">
        <v>8</v>
      </c>
      <c r="K51" s="112">
        <v>4.1112176414189836</v>
      </c>
      <c r="L51" s="102">
        <v>0.5329763726122918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3.1526548672566372</v>
      </c>
      <c r="G52" s="104">
        <v>0.21852543736449537</v>
      </c>
      <c r="H52" s="62"/>
      <c r="I52" s="76"/>
      <c r="J52" s="78" t="s">
        <v>10</v>
      </c>
      <c r="K52" s="113">
        <v>3.3417670412489064</v>
      </c>
      <c r="L52" s="105">
        <v>0.46444759124223189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5.7127976190476186</v>
      </c>
      <c r="G53" s="107">
        <v>0.5379004997060548</v>
      </c>
      <c r="H53" s="62"/>
      <c r="I53" s="80"/>
      <c r="J53" s="82" t="s">
        <v>11</v>
      </c>
      <c r="K53" s="114">
        <v>6.4184826472962069</v>
      </c>
      <c r="L53" s="108">
        <v>-0.22222893042324454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6.3526699649269505</v>
      </c>
      <c r="G54" s="101">
        <v>-0.22609621172840821</v>
      </c>
      <c r="H54" s="62"/>
      <c r="I54" s="57" t="s">
        <v>14</v>
      </c>
      <c r="J54" s="59" t="s">
        <v>8</v>
      </c>
      <c r="K54" s="109">
        <v>7.1459413937642351</v>
      </c>
      <c r="L54" s="102">
        <v>-0.31770201064149095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6.4443060412973701</v>
      </c>
      <c r="G55" s="104">
        <v>-0.14751088673041757</v>
      </c>
      <c r="H55" s="62"/>
      <c r="I55" s="63"/>
      <c r="J55" s="65" t="s">
        <v>10</v>
      </c>
      <c r="K55" s="110">
        <v>6.9120589767269447</v>
      </c>
      <c r="L55" s="105">
        <v>-0.33533292384414626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6.1083578149614679</v>
      </c>
      <c r="G56" s="107">
        <v>-0.43366241611384737</v>
      </c>
      <c r="H56" s="62"/>
      <c r="I56" s="67"/>
      <c r="J56" s="69" t="s">
        <v>11</v>
      </c>
      <c r="K56" s="111">
        <v>7.8427346033378083</v>
      </c>
      <c r="L56" s="108">
        <v>-0.26488788056017221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7.4144786218038696</v>
      </c>
      <c r="G57" s="101">
        <v>-1.9173912903895918E-2</v>
      </c>
      <c r="H57" s="62"/>
      <c r="I57" s="84" t="s">
        <v>15</v>
      </c>
      <c r="J57" s="86" t="s">
        <v>8</v>
      </c>
      <c r="K57" s="115">
        <v>7.8340185156486335</v>
      </c>
      <c r="L57" s="102">
        <v>-8.6940266269351696E-2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7.2669264360094052</v>
      </c>
      <c r="G58" s="104">
        <v>7.6827066474081107E-2</v>
      </c>
      <c r="H58" s="62"/>
      <c r="I58" s="88"/>
      <c r="J58" s="90" t="s">
        <v>10</v>
      </c>
      <c r="K58" s="116">
        <v>7.5099189747391835</v>
      </c>
      <c r="L58" s="105">
        <v>-0.12979308022099012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7.6763207464691341</v>
      </c>
      <c r="G59" s="121">
        <v>-0.23870143169114666</v>
      </c>
      <c r="H59" s="122"/>
      <c r="I59" s="117"/>
      <c r="J59" s="119" t="s">
        <v>11</v>
      </c>
      <c r="K59" s="120">
        <v>8.4304071930784819</v>
      </c>
      <c r="L59" s="123">
        <v>-1.1974199489657167E-2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mayo 2017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0.64625656791390274</v>
      </c>
      <c r="G68" s="61">
        <v>2.6372132869461051E-3</v>
      </c>
      <c r="H68" s="37"/>
      <c r="I68" s="38" t="s">
        <v>7</v>
      </c>
      <c r="J68" s="39" t="s">
        <v>8</v>
      </c>
      <c r="K68" s="130">
        <v>0.70831459514054584</v>
      </c>
      <c r="L68" s="41">
        <v>-3.2609803288136119E-3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0.72099545289866407</v>
      </c>
      <c r="G69" s="47">
        <v>-1.413040478260974E-2</v>
      </c>
      <c r="H69" s="48"/>
      <c r="I69" s="43"/>
      <c r="J69" s="45" t="s">
        <v>10</v>
      </c>
      <c r="K69" s="131">
        <v>0.78284016006877633</v>
      </c>
      <c r="L69" s="49">
        <v>-7.3976873661362186E-3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0.54165685345188341</v>
      </c>
      <c r="G70" s="71">
        <v>3.6717710138718607E-2</v>
      </c>
      <c r="H70" s="48"/>
      <c r="I70" s="53"/>
      <c r="J70" s="54" t="s">
        <v>11</v>
      </c>
      <c r="K70" s="132">
        <v>0.60401342964680049</v>
      </c>
      <c r="L70" s="56">
        <v>5.2970223187644994E-3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0.43764075787964013</v>
      </c>
      <c r="G71" s="61">
        <v>-0.11890062376271493</v>
      </c>
      <c r="H71" s="62"/>
      <c r="I71" s="57" t="s">
        <v>12</v>
      </c>
      <c r="J71" s="59" t="s">
        <v>8</v>
      </c>
      <c r="K71" s="133">
        <v>0.565623641394984</v>
      </c>
      <c r="L71" s="41">
        <v>-8.2990124136566812E-2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0.4966368710821773</v>
      </c>
      <c r="G72" s="47">
        <v>-1.9527252684001128E-2</v>
      </c>
      <c r="H72" s="62"/>
      <c r="I72" s="63"/>
      <c r="J72" s="65" t="s">
        <v>10</v>
      </c>
      <c r="K72" s="134">
        <v>0.64187247283254201</v>
      </c>
      <c r="L72" s="49">
        <v>2.8264407611857223E-2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>
        <v>-1</v>
      </c>
      <c r="H73" s="62"/>
      <c r="I73" s="67"/>
      <c r="J73" s="69" t="s">
        <v>11</v>
      </c>
      <c r="K73" s="135">
        <v>0</v>
      </c>
      <c r="L73" s="56">
        <v>-1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0.36935782004650886</v>
      </c>
      <c r="G74" s="61">
        <v>8.1498070205268336E-2</v>
      </c>
      <c r="H74" s="62"/>
      <c r="I74" s="72" t="s">
        <v>13</v>
      </c>
      <c r="J74" s="74" t="s">
        <v>8</v>
      </c>
      <c r="K74" s="136">
        <v>0.49865958306300573</v>
      </c>
      <c r="L74" s="41">
        <v>0.10106433902574508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0.47717379171782565</v>
      </c>
      <c r="G75" s="47">
        <v>0.16132962463765943</v>
      </c>
      <c r="H75" s="62"/>
      <c r="I75" s="76"/>
      <c r="J75" s="78" t="s">
        <v>10</v>
      </c>
      <c r="K75" s="137">
        <v>0.56900937235042048</v>
      </c>
      <c r="L75" s="49">
        <v>0.19979298295360071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0.24571172555043522</v>
      </c>
      <c r="G76" s="71">
        <v>8.7286597873078797E-2</v>
      </c>
      <c r="H76" s="62"/>
      <c r="I76" s="80"/>
      <c r="J76" s="82" t="s">
        <v>11</v>
      </c>
      <c r="K76" s="138">
        <v>0.41798065804688322</v>
      </c>
      <c r="L76" s="56">
        <v>1.6410587283088862E-3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0.63115706493959045</v>
      </c>
      <c r="G77" s="61">
        <v>3.9949439742712478E-3</v>
      </c>
      <c r="H77" s="62"/>
      <c r="I77" s="57" t="s">
        <v>14</v>
      </c>
      <c r="J77" s="59" t="s">
        <v>8</v>
      </c>
      <c r="K77" s="133">
        <v>0.70752743037024457</v>
      </c>
      <c r="L77" s="41">
        <v>6.1618976651010016E-3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0.67791325500367905</v>
      </c>
      <c r="G78" s="47">
        <v>5.4297781461731809E-4</v>
      </c>
      <c r="H78" s="62"/>
      <c r="I78" s="63"/>
      <c r="J78" s="65" t="s">
        <v>10</v>
      </c>
      <c r="K78" s="134">
        <v>0.74600362407061627</v>
      </c>
      <c r="L78" s="49">
        <v>1.1863034516983451E-3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0.52860853705716548</v>
      </c>
      <c r="G79" s="71">
        <v>1.3041112245652187E-2</v>
      </c>
      <c r="H79" s="62"/>
      <c r="I79" s="67"/>
      <c r="J79" s="69" t="s">
        <v>11</v>
      </c>
      <c r="K79" s="135">
        <v>0.62313909554048585</v>
      </c>
      <c r="L79" s="56">
        <v>1.888207521414742E-2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0.65665629553858829</v>
      </c>
      <c r="G80" s="61">
        <v>5.2518070711697895E-3</v>
      </c>
      <c r="H80" s="62"/>
      <c r="I80" s="84" t="s">
        <v>15</v>
      </c>
      <c r="J80" s="86" t="s">
        <v>8</v>
      </c>
      <c r="K80" s="139">
        <v>0.71350256500641251</v>
      </c>
      <c r="L80" s="41">
        <v>-3.5769918771634268E-3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0.74281448763008229</v>
      </c>
      <c r="G81" s="47">
        <v>-1.7667009719333437E-2</v>
      </c>
      <c r="H81" s="62"/>
      <c r="I81" s="88"/>
      <c r="J81" s="90" t="s">
        <v>10</v>
      </c>
      <c r="K81" s="140">
        <v>0.79970856077350949</v>
      </c>
      <c r="L81" s="49">
        <v>-1.1017256807866693E-2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0.54957064926389299</v>
      </c>
      <c r="G82" s="71">
        <v>4.6966347743994774E-2</v>
      </c>
      <c r="H82" s="62"/>
      <c r="I82" s="92"/>
      <c r="J82" s="94" t="s">
        <v>11</v>
      </c>
      <c r="K82" s="141">
        <v>0.60635750374897446</v>
      </c>
      <c r="L82" s="56">
        <v>9.3999537875208983E-3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46457</v>
      </c>
      <c r="G86" s="61">
        <v>5.0706773719326081E-2</v>
      </c>
      <c r="H86" s="143"/>
      <c r="I86" s="57" t="s">
        <v>7</v>
      </c>
      <c r="J86" s="59" t="s">
        <v>20</v>
      </c>
      <c r="K86" s="60">
        <v>255409</v>
      </c>
      <c r="L86" s="41">
        <v>7.192650385485444E-2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185475</v>
      </c>
      <c r="G87" s="47">
        <v>2.7681211918060278E-3</v>
      </c>
      <c r="H87" s="62"/>
      <c r="I87" s="63"/>
      <c r="J87" s="90" t="s">
        <v>21</v>
      </c>
      <c r="K87" s="91">
        <v>910937</v>
      </c>
      <c r="L87" s="49">
        <v>8.1152805875139844E-3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56879</v>
      </c>
      <c r="G88" s="47">
        <v>-0.13222774845146923</v>
      </c>
      <c r="H88" s="62"/>
      <c r="I88" s="63"/>
      <c r="J88" s="65" t="s">
        <v>22</v>
      </c>
      <c r="K88" s="66">
        <v>290797</v>
      </c>
      <c r="L88" s="49">
        <v>-7.4095418826496173E-2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14023</v>
      </c>
      <c r="G89" s="47">
        <v>0.19507414351457308</v>
      </c>
      <c r="H89" s="62"/>
      <c r="I89" s="63"/>
      <c r="J89" s="90" t="s">
        <v>23</v>
      </c>
      <c r="K89" s="91">
        <v>82768</v>
      </c>
      <c r="L89" s="49">
        <v>0.25892463305194302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3836</v>
      </c>
      <c r="G90" s="71">
        <v>-0.14221824686940965</v>
      </c>
      <c r="H90" s="144"/>
      <c r="I90" s="67"/>
      <c r="J90" s="69" t="s">
        <v>24</v>
      </c>
      <c r="K90" s="70">
        <v>24124</v>
      </c>
      <c r="L90" s="56">
        <v>-0.10306365258774541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313074</v>
      </c>
      <c r="G94" s="61">
        <v>7.5401119114601123E-2</v>
      </c>
      <c r="H94" s="143"/>
      <c r="I94" s="57" t="s">
        <v>7</v>
      </c>
      <c r="J94" s="59" t="s">
        <v>20</v>
      </c>
      <c r="K94" s="60">
        <v>1754287</v>
      </c>
      <c r="L94" s="41">
        <v>7.8862791595840642E-2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1347516</v>
      </c>
      <c r="G95" s="47">
        <v>2.8197691941889147E-3</v>
      </c>
      <c r="H95" s="62"/>
      <c r="I95" s="63"/>
      <c r="J95" s="90" t="s">
        <v>21</v>
      </c>
      <c r="K95" s="91">
        <v>6899820</v>
      </c>
      <c r="L95" s="49">
        <v>-7.5938312149224085E-3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359015</v>
      </c>
      <c r="G96" s="47">
        <v>-0.11086482738124726</v>
      </c>
      <c r="H96" s="62"/>
      <c r="I96" s="63"/>
      <c r="J96" s="65" t="s">
        <v>22</v>
      </c>
      <c r="K96" s="66">
        <v>1928043</v>
      </c>
      <c r="L96" s="49">
        <v>-0.10352768865950623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36969</v>
      </c>
      <c r="G97" s="47">
        <v>-0.1080846341286883</v>
      </c>
      <c r="H97" s="62"/>
      <c r="I97" s="63"/>
      <c r="J97" s="90" t="s">
        <v>23</v>
      </c>
      <c r="K97" s="91">
        <v>284422</v>
      </c>
      <c r="L97" s="49">
        <v>8.361558243642242E-2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17094</v>
      </c>
      <c r="G98" s="71">
        <v>-4.5827518838961745E-2</v>
      </c>
      <c r="H98" s="144"/>
      <c r="I98" s="67"/>
      <c r="J98" s="69" t="s">
        <v>24</v>
      </c>
      <c r="K98" s="70">
        <v>100610</v>
      </c>
      <c r="L98" s="56">
        <v>-1.0863687755001683E-2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6.7390059625029597</v>
      </c>
      <c r="G102" s="101">
        <v>0.15474722677978914</v>
      </c>
      <c r="H102" s="143"/>
      <c r="I102" s="57" t="s">
        <v>7</v>
      </c>
      <c r="J102" s="59" t="s">
        <v>20</v>
      </c>
      <c r="K102" s="146">
        <v>6.8685402628724912</v>
      </c>
      <c r="L102" s="102">
        <v>4.4159620662570731E-2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7.2652163364334816</v>
      </c>
      <c r="G103" s="104">
        <v>3.7417881276802234E-4</v>
      </c>
      <c r="H103" s="62"/>
      <c r="I103" s="63"/>
      <c r="J103" s="78" t="s">
        <v>21</v>
      </c>
      <c r="K103" s="147">
        <v>7.5744206240387646</v>
      </c>
      <c r="L103" s="105">
        <v>-0.11989790487434338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6.3119077339615677</v>
      </c>
      <c r="G104" s="104">
        <v>0.15165386644867596</v>
      </c>
      <c r="H104" s="62"/>
      <c r="I104" s="63"/>
      <c r="J104" s="65" t="s">
        <v>22</v>
      </c>
      <c r="K104" s="148">
        <v>6.6302025124055612</v>
      </c>
      <c r="L104" s="105">
        <v>-0.2176775645204545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2.6363117735149397</v>
      </c>
      <c r="G105" s="104">
        <v>-0.89607275009167342</v>
      </c>
      <c r="H105" s="62"/>
      <c r="I105" s="63"/>
      <c r="J105" s="78" t="s">
        <v>23</v>
      </c>
      <c r="K105" s="147">
        <v>3.4363763773439011</v>
      </c>
      <c r="L105" s="105">
        <v>-0.55594243016997824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4.4562043795620436</v>
      </c>
      <c r="G106" s="107">
        <v>0.45016681247796519</v>
      </c>
      <c r="H106" s="144"/>
      <c r="I106" s="67"/>
      <c r="J106" s="69" t="s">
        <v>24</v>
      </c>
      <c r="K106" s="150">
        <v>4.1705355662410879</v>
      </c>
      <c r="L106" s="108">
        <v>0.38874645261824448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0.67431136344545506</v>
      </c>
      <c r="G110" s="61">
        <v>-2.1030990317922771E-2</v>
      </c>
      <c r="H110" s="143"/>
      <c r="I110" s="57" t="s">
        <v>7</v>
      </c>
      <c r="J110" s="59" t="s">
        <v>20</v>
      </c>
      <c r="K110" s="133">
        <v>0.77570906736908296</v>
      </c>
      <c r="L110" s="41">
        <v>-1.1375621120645829E-2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0.77512541351515052</v>
      </c>
      <c r="G111" s="47">
        <v>-4.2794916408847028E-3</v>
      </c>
      <c r="H111" s="62"/>
      <c r="I111" s="63"/>
      <c r="J111" s="78" t="s">
        <v>21</v>
      </c>
      <c r="K111" s="137">
        <v>0.81481788522317555</v>
      </c>
      <c r="L111" s="49">
        <v>-8.0936715312345253E-3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0.66325691725892355</v>
      </c>
      <c r="G112" s="47">
        <v>-3.682539430251941E-2</v>
      </c>
      <c r="H112" s="62"/>
      <c r="I112" s="63"/>
      <c r="J112" s="65" t="s">
        <v>22</v>
      </c>
      <c r="K112" s="134">
        <v>0.73125804299534514</v>
      </c>
      <c r="L112" s="49">
        <v>-2.2446006297923038E-2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0.3789476921184538</v>
      </c>
      <c r="G113" s="47">
        <v>-0.11035197538288932</v>
      </c>
      <c r="H113" s="62"/>
      <c r="I113" s="63"/>
      <c r="J113" s="78" t="s">
        <v>23</v>
      </c>
      <c r="K113" s="137">
        <v>0.59853492341071179</v>
      </c>
      <c r="L113" s="49">
        <v>8.8018938706947658E-2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0.49499044419991894</v>
      </c>
      <c r="G114" s="71">
        <v>2.1380636969612343E-3</v>
      </c>
      <c r="H114" s="144"/>
      <c r="I114" s="67"/>
      <c r="J114" s="69" t="s">
        <v>24</v>
      </c>
      <c r="K114" s="135">
        <v>0.59810717300581406</v>
      </c>
      <c r="L114" s="56">
        <v>4.5739366340795229E-2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mayo 2017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114432</v>
      </c>
      <c r="E124" s="183">
        <v>-3.6694699093365646E-2</v>
      </c>
      <c r="F124" s="182">
        <v>14246</v>
      </c>
      <c r="G124" s="183">
        <v>7.140332272888017E-3</v>
      </c>
      <c r="H124" s="182">
        <v>1728</v>
      </c>
      <c r="I124" s="183">
        <v>-7.5441412520064199E-2</v>
      </c>
      <c r="J124" s="182">
        <v>49974</v>
      </c>
      <c r="K124" s="183">
        <v>4.3298538622129401E-2</v>
      </c>
      <c r="L124" s="182">
        <v>48484</v>
      </c>
      <c r="M124" s="183">
        <v>-0.11649689305173383</v>
      </c>
    </row>
    <row r="125" spans="3:19" ht="27" customHeight="1" thickBot="1" x14ac:dyDescent="0.25">
      <c r="C125" s="184" t="s">
        <v>37</v>
      </c>
      <c r="D125" s="185">
        <v>31022.011014896641</v>
      </c>
      <c r="E125" s="186">
        <v>-3.4636547493881231E-2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12784.692368168448</v>
      </c>
      <c r="E126" s="189">
        <v>-0.16384645341062321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70625.296616820488</v>
      </c>
      <c r="E127" s="189">
        <v>-1.0379709624980804E-2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13234</v>
      </c>
      <c r="E128" s="189">
        <v>2.267402312750022E-4</v>
      </c>
      <c r="F128" s="191">
        <v>76</v>
      </c>
      <c r="G128" s="189">
        <v>8.5714285714285632E-2</v>
      </c>
      <c r="H128" s="191">
        <v>54</v>
      </c>
      <c r="I128" s="189">
        <v>-0.21739130434782605</v>
      </c>
      <c r="J128" s="191">
        <v>840</v>
      </c>
      <c r="K128" s="189">
        <v>0.37479541734860877</v>
      </c>
      <c r="L128" s="191">
        <v>12264</v>
      </c>
      <c r="M128" s="189">
        <v>-1.7386427369601831E-2</v>
      </c>
    </row>
    <row r="129" spans="3:13" ht="24" customHeight="1" thickBot="1" x14ac:dyDescent="0.25">
      <c r="C129" s="192" t="s">
        <v>42</v>
      </c>
      <c r="D129" s="188">
        <v>11448</v>
      </c>
      <c r="E129" s="189">
        <v>4.3383157127232952E-2</v>
      </c>
      <c r="F129" s="188">
        <v>94</v>
      </c>
      <c r="G129" s="189">
        <v>6.8181818181818121E-2</v>
      </c>
      <c r="H129" s="188">
        <v>75</v>
      </c>
      <c r="I129" s="189">
        <v>1.0833333333333335</v>
      </c>
      <c r="J129" s="188">
        <v>788</v>
      </c>
      <c r="K129" s="189">
        <v>1.0361757105943155</v>
      </c>
      <c r="L129" s="188">
        <v>10491</v>
      </c>
      <c r="M129" s="189">
        <v>2.8677946659019238E-3</v>
      </c>
    </row>
    <row r="130" spans="3:13" ht="24" customHeight="1" thickBot="1" x14ac:dyDescent="0.25">
      <c r="C130" s="190" t="s">
        <v>43</v>
      </c>
      <c r="D130" s="191">
        <v>44442</v>
      </c>
      <c r="E130" s="189">
        <v>-0.1335490914762536</v>
      </c>
      <c r="F130" s="191">
        <v>372</v>
      </c>
      <c r="G130" s="189">
        <v>-0.26627218934911245</v>
      </c>
      <c r="H130" s="191">
        <v>550</v>
      </c>
      <c r="I130" s="189">
        <v>0.20087336244541487</v>
      </c>
      <c r="J130" s="191">
        <v>15764</v>
      </c>
      <c r="K130" s="189">
        <v>-4.9445248432223865E-2</v>
      </c>
      <c r="L130" s="191">
        <v>27756</v>
      </c>
      <c r="M130" s="189">
        <v>-0.17742939276294345</v>
      </c>
    </row>
    <row r="131" spans="3:13" ht="24" customHeight="1" thickBot="1" x14ac:dyDescent="0.25">
      <c r="C131" s="192" t="s">
        <v>44</v>
      </c>
      <c r="D131" s="188">
        <v>14527</v>
      </c>
      <c r="E131" s="189">
        <v>0.1502890173410405</v>
      </c>
      <c r="F131" s="188">
        <v>523</v>
      </c>
      <c r="G131" s="189">
        <v>0.19134396355353078</v>
      </c>
      <c r="H131" s="188">
        <v>330</v>
      </c>
      <c r="I131" s="189">
        <v>0.19999999999999996</v>
      </c>
      <c r="J131" s="188">
        <v>2738</v>
      </c>
      <c r="K131" s="189">
        <v>0.26817971283001385</v>
      </c>
      <c r="L131" s="188">
        <v>10936</v>
      </c>
      <c r="M131" s="189">
        <v>0.12095120951209504</v>
      </c>
    </row>
    <row r="132" spans="3:13" ht="24" customHeight="1" thickBot="1" x14ac:dyDescent="0.25">
      <c r="C132" s="190" t="s">
        <v>45</v>
      </c>
      <c r="D132" s="191">
        <v>184693</v>
      </c>
      <c r="E132" s="189">
        <v>6.2687717925407727E-2</v>
      </c>
      <c r="F132" s="191">
        <v>513</v>
      </c>
      <c r="G132" s="189">
        <v>6.4315352697095429E-2</v>
      </c>
      <c r="H132" s="191">
        <v>133</v>
      </c>
      <c r="I132" s="189">
        <v>0.58333333333333326</v>
      </c>
      <c r="J132" s="191">
        <v>6069</v>
      </c>
      <c r="K132" s="189">
        <v>0.36781609195402298</v>
      </c>
      <c r="L132" s="191">
        <v>177978</v>
      </c>
      <c r="M132" s="189">
        <v>5.4403270239047341E-2</v>
      </c>
    </row>
    <row r="133" spans="3:13" ht="24" customHeight="1" thickBot="1" x14ac:dyDescent="0.25">
      <c r="C133" s="192" t="s">
        <v>46</v>
      </c>
      <c r="D133" s="188">
        <v>8989</v>
      </c>
      <c r="E133" s="189">
        <v>0.12587675350701399</v>
      </c>
      <c r="F133" s="188">
        <v>45</v>
      </c>
      <c r="G133" s="189">
        <v>0.28571428571428581</v>
      </c>
      <c r="H133" s="188">
        <v>7</v>
      </c>
      <c r="I133" s="189">
        <v>-0.22222222222222221</v>
      </c>
      <c r="J133" s="188">
        <v>430</v>
      </c>
      <c r="K133" s="189">
        <v>1.0975609756097562</v>
      </c>
      <c r="L133" s="188">
        <v>8507</v>
      </c>
      <c r="M133" s="189">
        <v>9.9806076276664601E-2</v>
      </c>
    </row>
    <row r="134" spans="3:13" ht="24" customHeight="1" thickBot="1" x14ac:dyDescent="0.25">
      <c r="C134" s="190" t="s">
        <v>47</v>
      </c>
      <c r="D134" s="191">
        <v>12097</v>
      </c>
      <c r="E134" s="189">
        <v>-5.7832121612688692E-4</v>
      </c>
      <c r="F134" s="191">
        <v>486</v>
      </c>
      <c r="G134" s="189">
        <v>-6.1349693251533388E-3</v>
      </c>
      <c r="H134" s="191">
        <v>76</v>
      </c>
      <c r="I134" s="189">
        <v>-0.11627906976744184</v>
      </c>
      <c r="J134" s="191">
        <v>1269</v>
      </c>
      <c r="K134" s="189">
        <v>0.10443864229765021</v>
      </c>
      <c r="L134" s="191">
        <v>10266</v>
      </c>
      <c r="M134" s="189">
        <v>-1.0982658959537539E-2</v>
      </c>
    </row>
    <row r="135" spans="3:13" ht="24" customHeight="1" thickBot="1" x14ac:dyDescent="0.25">
      <c r="C135" s="192" t="s">
        <v>48</v>
      </c>
      <c r="D135" s="188">
        <v>5092</v>
      </c>
      <c r="E135" s="189">
        <v>0.35641981885988283</v>
      </c>
      <c r="F135" s="188">
        <v>124</v>
      </c>
      <c r="G135" s="189">
        <v>-0.53558052434456926</v>
      </c>
      <c r="H135" s="188">
        <v>14</v>
      </c>
      <c r="I135" s="189">
        <v>0.27272727272727271</v>
      </c>
      <c r="J135" s="188">
        <v>445</v>
      </c>
      <c r="K135" s="189">
        <v>0.20270270270270263</v>
      </c>
      <c r="L135" s="188">
        <v>4509</v>
      </c>
      <c r="M135" s="189">
        <v>0.45170637475853193</v>
      </c>
    </row>
    <row r="136" spans="3:13" ht="24" customHeight="1" thickBot="1" x14ac:dyDescent="0.25">
      <c r="C136" s="193" t="s">
        <v>49</v>
      </c>
      <c r="D136" s="191">
        <v>1096</v>
      </c>
      <c r="E136" s="189">
        <v>0.53286713286713283</v>
      </c>
      <c r="F136" s="191">
        <v>41</v>
      </c>
      <c r="G136" s="189">
        <v>-0.32786885245901642</v>
      </c>
      <c r="H136" s="191">
        <v>5</v>
      </c>
      <c r="I136" s="189">
        <v>4</v>
      </c>
      <c r="J136" s="191">
        <v>147</v>
      </c>
      <c r="K136" s="189">
        <v>0.61538461538461542</v>
      </c>
      <c r="L136" s="191">
        <v>903</v>
      </c>
      <c r="M136" s="189">
        <v>0.60676156583629903</v>
      </c>
    </row>
    <row r="137" spans="3:13" ht="24" customHeight="1" thickBot="1" x14ac:dyDescent="0.25">
      <c r="C137" s="187" t="s">
        <v>50</v>
      </c>
      <c r="D137" s="188">
        <v>822</v>
      </c>
      <c r="E137" s="189">
        <v>0.40273037542662116</v>
      </c>
      <c r="F137" s="188">
        <v>25</v>
      </c>
      <c r="G137" s="189">
        <v>-0.13793103448275867</v>
      </c>
      <c r="H137" s="188">
        <v>1</v>
      </c>
      <c r="I137" s="189">
        <v>-0.75</v>
      </c>
      <c r="J137" s="188">
        <v>107</v>
      </c>
      <c r="K137" s="189">
        <v>0.57352941176470584</v>
      </c>
      <c r="L137" s="188">
        <v>689</v>
      </c>
      <c r="M137" s="189">
        <v>0.42061855670103099</v>
      </c>
    </row>
    <row r="138" spans="3:13" ht="24" customHeight="1" thickBot="1" x14ac:dyDescent="0.25">
      <c r="C138" s="193" t="s">
        <v>51</v>
      </c>
      <c r="D138" s="191">
        <v>2074</v>
      </c>
      <c r="E138" s="189">
        <v>0.21999999999999997</v>
      </c>
      <c r="F138" s="191">
        <v>26</v>
      </c>
      <c r="G138" s="189">
        <v>-0.81021897810218979</v>
      </c>
      <c r="H138" s="191">
        <v>8</v>
      </c>
      <c r="I138" s="189">
        <v>1</v>
      </c>
      <c r="J138" s="191">
        <v>116</v>
      </c>
      <c r="K138" s="189">
        <v>-6.4516129032258118E-2</v>
      </c>
      <c r="L138" s="191">
        <v>1924</v>
      </c>
      <c r="M138" s="189">
        <v>0.34076655052264804</v>
      </c>
    </row>
    <row r="139" spans="3:13" ht="24" customHeight="1" thickBot="1" x14ac:dyDescent="0.25">
      <c r="C139" s="187" t="s">
        <v>52</v>
      </c>
      <c r="D139" s="188">
        <v>1100</v>
      </c>
      <c r="E139" s="189">
        <v>0.46082337317397082</v>
      </c>
      <c r="F139" s="188">
        <v>32</v>
      </c>
      <c r="G139" s="189">
        <v>-0.19999999999999996</v>
      </c>
      <c r="H139" s="188">
        <v>0</v>
      </c>
      <c r="I139" s="189">
        <v>-1</v>
      </c>
      <c r="J139" s="188">
        <v>75</v>
      </c>
      <c r="K139" s="189">
        <v>-0.13793103448275867</v>
      </c>
      <c r="L139" s="188">
        <v>993</v>
      </c>
      <c r="M139" s="189">
        <v>0.59134615384615374</v>
      </c>
    </row>
    <row r="140" spans="3:13" ht="24" customHeight="1" thickBot="1" x14ac:dyDescent="0.25">
      <c r="C140" s="190" t="s">
        <v>53</v>
      </c>
      <c r="D140" s="191">
        <v>4307</v>
      </c>
      <c r="E140" s="189">
        <v>8.2160804020100509E-2</v>
      </c>
      <c r="F140" s="191">
        <v>80</v>
      </c>
      <c r="G140" s="189">
        <v>-0.47368421052631582</v>
      </c>
      <c r="H140" s="191">
        <v>62</v>
      </c>
      <c r="I140" s="189">
        <v>-8.8235294117647078E-2</v>
      </c>
      <c r="J140" s="191">
        <v>829</v>
      </c>
      <c r="K140" s="189">
        <v>0.26758409785932713</v>
      </c>
      <c r="L140" s="191">
        <v>3336</v>
      </c>
      <c r="M140" s="189">
        <v>7.4050225370251077E-2</v>
      </c>
    </row>
    <row r="141" spans="3:13" ht="24" customHeight="1" thickBot="1" x14ac:dyDescent="0.25">
      <c r="C141" s="192" t="s">
        <v>54</v>
      </c>
      <c r="D141" s="188">
        <v>2299</v>
      </c>
      <c r="E141" s="189">
        <v>0.37582286056253733</v>
      </c>
      <c r="F141" s="188">
        <v>29</v>
      </c>
      <c r="G141" s="189">
        <v>0.38095238095238093</v>
      </c>
      <c r="H141" s="188">
        <v>64</v>
      </c>
      <c r="I141" s="189">
        <v>5.4</v>
      </c>
      <c r="J141" s="188">
        <v>534</v>
      </c>
      <c r="K141" s="189">
        <v>0.38701298701298703</v>
      </c>
      <c r="L141" s="188">
        <v>1672</v>
      </c>
      <c r="M141" s="189">
        <v>0.33227091633466133</v>
      </c>
    </row>
    <row r="142" spans="3:13" ht="24" customHeight="1" thickBot="1" x14ac:dyDescent="0.25">
      <c r="C142" s="190" t="s">
        <v>55</v>
      </c>
      <c r="D142" s="191">
        <v>7998</v>
      </c>
      <c r="E142" s="189">
        <v>-0.11172812083518435</v>
      </c>
      <c r="F142" s="191">
        <v>110</v>
      </c>
      <c r="G142" s="189">
        <v>-2.6548672566371723E-2</v>
      </c>
      <c r="H142" s="191">
        <v>9</v>
      </c>
      <c r="I142" s="189">
        <v>0.28571428571428581</v>
      </c>
      <c r="J142" s="191">
        <v>787</v>
      </c>
      <c r="K142" s="189">
        <v>0.29016393442622945</v>
      </c>
      <c r="L142" s="191">
        <v>7092</v>
      </c>
      <c r="M142" s="189">
        <v>-0.1428571428571429</v>
      </c>
    </row>
    <row r="143" spans="3:13" ht="24" customHeight="1" thickBot="1" x14ac:dyDescent="0.25">
      <c r="C143" s="192" t="s">
        <v>56</v>
      </c>
      <c r="D143" s="188">
        <v>12485</v>
      </c>
      <c r="E143" s="189">
        <v>0.126601696444685</v>
      </c>
      <c r="F143" s="188">
        <v>142</v>
      </c>
      <c r="G143" s="189">
        <v>-4.0540540540540571E-2</v>
      </c>
      <c r="H143" s="188">
        <v>17</v>
      </c>
      <c r="I143" s="189">
        <v>6.25E-2</v>
      </c>
      <c r="J143" s="188">
        <v>1433</v>
      </c>
      <c r="K143" s="189">
        <v>0.36736641221374056</v>
      </c>
      <c r="L143" s="188">
        <v>10893</v>
      </c>
      <c r="M143" s="189">
        <v>0.10364741641337383</v>
      </c>
    </row>
    <row r="144" spans="3:13" ht="24" customHeight="1" thickBot="1" x14ac:dyDescent="0.25">
      <c r="C144" s="190" t="s">
        <v>57</v>
      </c>
      <c r="D144" s="191">
        <v>12433</v>
      </c>
      <c r="E144" s="189">
        <v>7.1625581796242122E-2</v>
      </c>
      <c r="F144" s="191">
        <v>389</v>
      </c>
      <c r="G144" s="189">
        <v>-0.15800865800865804</v>
      </c>
      <c r="H144" s="191">
        <v>59</v>
      </c>
      <c r="I144" s="189">
        <v>1.9500000000000002</v>
      </c>
      <c r="J144" s="191">
        <v>2667</v>
      </c>
      <c r="K144" s="189">
        <v>0.55510204081632653</v>
      </c>
      <c r="L144" s="191">
        <v>9318</v>
      </c>
      <c r="M144" s="189">
        <v>-9.2503987240829533E-3</v>
      </c>
    </row>
    <row r="145" spans="3:13" ht="24" customHeight="1" thickBot="1" x14ac:dyDescent="0.25">
      <c r="C145" s="192" t="s">
        <v>58</v>
      </c>
      <c r="D145" s="188">
        <v>1864</v>
      </c>
      <c r="E145" s="189">
        <v>0.46656176239181746</v>
      </c>
      <c r="F145" s="188">
        <v>172</v>
      </c>
      <c r="G145" s="189">
        <v>-2.2727272727272707E-2</v>
      </c>
      <c r="H145" s="188">
        <v>47</v>
      </c>
      <c r="I145" s="189">
        <v>0.6785714285714286</v>
      </c>
      <c r="J145" s="188">
        <v>312</v>
      </c>
      <c r="K145" s="189">
        <v>0.38053097345132736</v>
      </c>
      <c r="L145" s="188">
        <v>1333</v>
      </c>
      <c r="M145" s="189">
        <v>0.58501783590963141</v>
      </c>
    </row>
    <row r="146" spans="3:13" ht="24" customHeight="1" thickBot="1" x14ac:dyDescent="0.25">
      <c r="C146" s="190" t="s">
        <v>59</v>
      </c>
      <c r="D146" s="191">
        <v>1834</v>
      </c>
      <c r="E146" s="189">
        <v>-1.0787486515641875E-2</v>
      </c>
      <c r="F146" s="191">
        <v>325</v>
      </c>
      <c r="G146" s="189">
        <v>-0.14021164021164023</v>
      </c>
      <c r="H146" s="191">
        <v>28</v>
      </c>
      <c r="I146" s="189">
        <v>1</v>
      </c>
      <c r="J146" s="191">
        <v>460</v>
      </c>
      <c r="K146" s="189">
        <v>0.34502923976608191</v>
      </c>
      <c r="L146" s="191">
        <v>1021</v>
      </c>
      <c r="M146" s="189">
        <v>-8.8392857142857162E-2</v>
      </c>
    </row>
    <row r="147" spans="3:13" ht="24" customHeight="1" thickBot="1" x14ac:dyDescent="0.25">
      <c r="C147" s="192" t="s">
        <v>60</v>
      </c>
      <c r="D147" s="194">
        <v>4474</v>
      </c>
      <c r="E147" s="195">
        <v>4.1433891992551208E-2</v>
      </c>
      <c r="F147" s="194">
        <v>338</v>
      </c>
      <c r="G147" s="195">
        <v>-0.16748768472906406</v>
      </c>
      <c r="H147" s="194">
        <v>131</v>
      </c>
      <c r="I147" s="195">
        <v>4.9545454545454541</v>
      </c>
      <c r="J147" s="194">
        <v>767</v>
      </c>
      <c r="K147" s="195">
        <v>-5.0742574257425788E-2</v>
      </c>
      <c r="L147" s="194">
        <v>3238</v>
      </c>
      <c r="M147" s="195">
        <v>5.8169934640522891E-2</v>
      </c>
    </row>
    <row r="148" spans="3:13" ht="30.75" customHeight="1" thickTop="1" thickBot="1" x14ac:dyDescent="0.25">
      <c r="C148" s="196" t="s">
        <v>61</v>
      </c>
      <c r="D148" s="197">
        <v>342216</v>
      </c>
      <c r="E148" s="198">
        <v>3.5374133194563839E-2</v>
      </c>
      <c r="F148" s="197">
        <v>3818</v>
      </c>
      <c r="G148" s="198">
        <v>-9.8039215686274495E-2</v>
      </c>
      <c r="H148" s="197">
        <v>1656</v>
      </c>
      <c r="I148" s="198">
        <v>0.36521022258862335</v>
      </c>
      <c r="J148" s="197">
        <v>36132</v>
      </c>
      <c r="K148" s="198">
        <v>0.14017040075733678</v>
      </c>
      <c r="L148" s="197">
        <v>300610</v>
      </c>
      <c r="M148" s="198">
        <v>2.4615867042960149E-2</v>
      </c>
    </row>
    <row r="149" spans="3:13" ht="24" customHeight="1" thickBot="1" x14ac:dyDescent="0.25">
      <c r="C149" s="199" t="s">
        <v>8</v>
      </c>
      <c r="D149" s="200">
        <v>456648</v>
      </c>
      <c r="E149" s="201">
        <v>1.6320398829329008E-2</v>
      </c>
      <c r="F149" s="200">
        <v>18064</v>
      </c>
      <c r="G149" s="201">
        <v>-1.7085645880944633E-2</v>
      </c>
      <c r="H149" s="200">
        <v>3384</v>
      </c>
      <c r="I149" s="201">
        <v>9.7988319273199176E-2</v>
      </c>
      <c r="J149" s="200">
        <v>86106</v>
      </c>
      <c r="K149" s="201">
        <v>8.1869581605729325E-2</v>
      </c>
      <c r="L149" s="200">
        <v>349094</v>
      </c>
      <c r="M149" s="201">
        <v>2.3803712690049217E-3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mayo 2017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421338</v>
      </c>
      <c r="E156" s="183">
        <v>-7.5942758146041456E-5</v>
      </c>
      <c r="F156" s="182">
        <v>69658</v>
      </c>
      <c r="G156" s="183">
        <v>-2.1932041561359195E-2</v>
      </c>
      <c r="H156" s="182">
        <v>8341</v>
      </c>
      <c r="I156" s="183">
        <v>8.3413926499031898E-3</v>
      </c>
      <c r="J156" s="182">
        <v>170015</v>
      </c>
      <c r="K156" s="183">
        <v>4.3324844282163877E-2</v>
      </c>
      <c r="L156" s="182">
        <v>173324</v>
      </c>
      <c r="M156" s="183">
        <v>-3.1292790753564392E-2</v>
      </c>
    </row>
    <row r="157" spans="3:13" ht="24" customHeight="1" thickBot="1" x14ac:dyDescent="0.25">
      <c r="C157" s="184" t="s">
        <v>37</v>
      </c>
      <c r="D157" s="185">
        <v>107467.4033111303</v>
      </c>
      <c r="E157" s="186">
        <v>-4.4454196547525471E-2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49372.864246494784</v>
      </c>
      <c r="E158" s="189">
        <v>-0.10445588895192903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264497.73244233266</v>
      </c>
      <c r="E159" s="189">
        <v>4.2268227603613484E-2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68260</v>
      </c>
      <c r="E160" s="189">
        <v>-2.7856898712544154E-2</v>
      </c>
      <c r="F160" s="191">
        <v>823</v>
      </c>
      <c r="G160" s="189">
        <v>0.1046979865771811</v>
      </c>
      <c r="H160" s="191">
        <v>511</v>
      </c>
      <c r="I160" s="189">
        <v>4.0733197556008127E-2</v>
      </c>
      <c r="J160" s="191">
        <v>5037</v>
      </c>
      <c r="K160" s="189">
        <v>0.41807432432432434</v>
      </c>
      <c r="L160" s="191">
        <v>61889</v>
      </c>
      <c r="M160" s="189">
        <v>-5.4089992052332336E-2</v>
      </c>
    </row>
    <row r="161" spans="3:13" ht="24" customHeight="1" thickBot="1" x14ac:dyDescent="0.25">
      <c r="C161" s="192" t="s">
        <v>42</v>
      </c>
      <c r="D161" s="188">
        <v>65872</v>
      </c>
      <c r="E161" s="189">
        <v>7.2941356372810962E-3</v>
      </c>
      <c r="F161" s="188">
        <v>744</v>
      </c>
      <c r="G161" s="189">
        <v>0.19999999999999996</v>
      </c>
      <c r="H161" s="188">
        <v>316</v>
      </c>
      <c r="I161" s="189">
        <v>5.3333333333333233E-2</v>
      </c>
      <c r="J161" s="188">
        <v>3997</v>
      </c>
      <c r="K161" s="189">
        <v>0.73858199217050902</v>
      </c>
      <c r="L161" s="188">
        <v>60815</v>
      </c>
      <c r="M161" s="189">
        <v>-2.1889475038600059E-2</v>
      </c>
    </row>
    <row r="162" spans="3:13" ht="24" customHeight="1" thickBot="1" x14ac:dyDescent="0.25">
      <c r="C162" s="190" t="s">
        <v>43</v>
      </c>
      <c r="D162" s="191">
        <v>258464</v>
      </c>
      <c r="E162" s="189">
        <v>-6.9821675993738008E-2</v>
      </c>
      <c r="F162" s="191">
        <v>3919</v>
      </c>
      <c r="G162" s="189">
        <v>-0.16027426612384832</v>
      </c>
      <c r="H162" s="191">
        <v>4638</v>
      </c>
      <c r="I162" s="189">
        <v>0.19474497681607428</v>
      </c>
      <c r="J162" s="191">
        <v>97982</v>
      </c>
      <c r="K162" s="189">
        <v>-4.9060046391102174E-2</v>
      </c>
      <c r="L162" s="191">
        <v>151925</v>
      </c>
      <c r="M162" s="189">
        <v>-8.6324791464947426E-2</v>
      </c>
    </row>
    <row r="163" spans="3:13" ht="24" customHeight="1" thickBot="1" x14ac:dyDescent="0.25">
      <c r="C163" s="192" t="s">
        <v>44</v>
      </c>
      <c r="D163" s="188">
        <v>83712</v>
      </c>
      <c r="E163" s="189">
        <v>6.3549739550247786E-2</v>
      </c>
      <c r="F163" s="188">
        <v>2930</v>
      </c>
      <c r="G163" s="189">
        <v>-0.2003275109170306</v>
      </c>
      <c r="H163" s="188">
        <v>1783</v>
      </c>
      <c r="I163" s="189">
        <v>-7.7907623817473626E-3</v>
      </c>
      <c r="J163" s="188">
        <v>15144</v>
      </c>
      <c r="K163" s="189">
        <v>0.19122158420514435</v>
      </c>
      <c r="L163" s="188">
        <v>63855</v>
      </c>
      <c r="M163" s="189">
        <v>5.4826879873133283E-2</v>
      </c>
    </row>
    <row r="164" spans="3:13" ht="24" customHeight="1" thickBot="1" x14ac:dyDescent="0.25">
      <c r="C164" s="190" t="s">
        <v>45</v>
      </c>
      <c r="D164" s="191">
        <v>825087</v>
      </c>
      <c r="E164" s="189">
        <v>2.8650826698715548E-2</v>
      </c>
      <c r="F164" s="191">
        <v>5215</v>
      </c>
      <c r="G164" s="189">
        <v>7.1942446043165464E-2</v>
      </c>
      <c r="H164" s="191">
        <v>1212</v>
      </c>
      <c r="I164" s="189">
        <v>0.10181818181818181</v>
      </c>
      <c r="J164" s="191">
        <v>43956</v>
      </c>
      <c r="K164" s="189">
        <v>0.3742262239729881</v>
      </c>
      <c r="L164" s="191">
        <v>774704</v>
      </c>
      <c r="M164" s="189">
        <v>1.3804790912838261E-2</v>
      </c>
    </row>
    <row r="165" spans="3:13" ht="24" customHeight="1" thickBot="1" x14ac:dyDescent="0.25">
      <c r="C165" s="192" t="s">
        <v>46</v>
      </c>
      <c r="D165" s="188">
        <v>37946</v>
      </c>
      <c r="E165" s="189">
        <v>5.0728249432353101E-2</v>
      </c>
      <c r="F165" s="188">
        <v>544</v>
      </c>
      <c r="G165" s="189">
        <v>3.6900369003689537E-3</v>
      </c>
      <c r="H165" s="188">
        <v>99</v>
      </c>
      <c r="I165" s="189">
        <v>0.11235955056179781</v>
      </c>
      <c r="J165" s="188">
        <v>2161</v>
      </c>
      <c r="K165" s="189">
        <v>0.19722991689750691</v>
      </c>
      <c r="L165" s="188">
        <v>35142</v>
      </c>
      <c r="M165" s="189">
        <v>4.3470514876180255E-2</v>
      </c>
    </row>
    <row r="166" spans="3:13" ht="24" customHeight="1" thickBot="1" x14ac:dyDescent="0.25">
      <c r="C166" s="190" t="s">
        <v>47</v>
      </c>
      <c r="D166" s="191">
        <v>64878</v>
      </c>
      <c r="E166" s="189">
        <v>-5.4559762175395599E-2</v>
      </c>
      <c r="F166" s="191">
        <v>3396</v>
      </c>
      <c r="G166" s="189">
        <v>7.1174377224199059E-3</v>
      </c>
      <c r="H166" s="191">
        <v>571</v>
      </c>
      <c r="I166" s="189">
        <v>-9.9369085173501626E-2</v>
      </c>
      <c r="J166" s="191">
        <v>6404</v>
      </c>
      <c r="K166" s="189">
        <v>0.11277150304083405</v>
      </c>
      <c r="L166" s="191">
        <v>54507</v>
      </c>
      <c r="M166" s="189">
        <v>-7.3970880549090179E-2</v>
      </c>
    </row>
    <row r="167" spans="3:13" ht="24" customHeight="1" thickBot="1" x14ac:dyDescent="0.25">
      <c r="C167" s="192" t="s">
        <v>48</v>
      </c>
      <c r="D167" s="188">
        <v>232453</v>
      </c>
      <c r="E167" s="189">
        <v>1.2933307187833698E-2</v>
      </c>
      <c r="F167" s="188">
        <v>4939</v>
      </c>
      <c r="G167" s="189">
        <v>6.0777957860613796E-4</v>
      </c>
      <c r="H167" s="188">
        <v>304</v>
      </c>
      <c r="I167" s="189">
        <v>-4.1009463722397443E-2</v>
      </c>
      <c r="J167" s="188">
        <v>34001</v>
      </c>
      <c r="K167" s="189">
        <v>0.16709573336079364</v>
      </c>
      <c r="L167" s="188">
        <v>193209</v>
      </c>
      <c r="M167" s="189">
        <v>-9.6873894791874582E-3</v>
      </c>
    </row>
    <row r="168" spans="3:13" ht="24" customHeight="1" thickBot="1" x14ac:dyDescent="0.25">
      <c r="C168" s="193" t="s">
        <v>49</v>
      </c>
      <c r="D168" s="191">
        <v>84805</v>
      </c>
      <c r="E168" s="189">
        <v>3.6862697151240909E-2</v>
      </c>
      <c r="F168" s="191">
        <v>1834</v>
      </c>
      <c r="G168" s="189">
        <v>-2.8601694915254217E-2</v>
      </c>
      <c r="H168" s="191">
        <v>102</v>
      </c>
      <c r="I168" s="189">
        <v>8.5106382978723305E-2</v>
      </c>
      <c r="J168" s="191">
        <v>9705</v>
      </c>
      <c r="K168" s="189">
        <v>0.13191042687193844</v>
      </c>
      <c r="L168" s="191">
        <v>73164</v>
      </c>
      <c r="M168" s="189">
        <v>2.7093803520790605E-2</v>
      </c>
    </row>
    <row r="169" spans="3:13" ht="24" customHeight="1" thickBot="1" x14ac:dyDescent="0.25">
      <c r="C169" s="187" t="s">
        <v>50</v>
      </c>
      <c r="D169" s="188">
        <v>40415</v>
      </c>
      <c r="E169" s="189">
        <v>8.7609824281149606E-3</v>
      </c>
      <c r="F169" s="188">
        <v>1161</v>
      </c>
      <c r="G169" s="189">
        <v>5.7377049180327822E-2</v>
      </c>
      <c r="H169" s="188">
        <v>38</v>
      </c>
      <c r="I169" s="189">
        <v>-0.15555555555555556</v>
      </c>
      <c r="J169" s="188">
        <v>3874</v>
      </c>
      <c r="K169" s="189">
        <v>0.46798029556650245</v>
      </c>
      <c r="L169" s="188">
        <v>35342</v>
      </c>
      <c r="M169" s="189">
        <v>-2.5908163827793373E-2</v>
      </c>
    </row>
    <row r="170" spans="3:13" ht="24" customHeight="1" thickBot="1" x14ac:dyDescent="0.25">
      <c r="C170" s="193" t="s">
        <v>51</v>
      </c>
      <c r="D170" s="191">
        <v>54642</v>
      </c>
      <c r="E170" s="189">
        <v>1.3202299276840357E-2</v>
      </c>
      <c r="F170" s="191">
        <v>839</v>
      </c>
      <c r="G170" s="189">
        <v>-1.1778563015312105E-2</v>
      </c>
      <c r="H170" s="191">
        <v>120</v>
      </c>
      <c r="I170" s="189">
        <v>0.11111111111111116</v>
      </c>
      <c r="J170" s="191">
        <v>5979</v>
      </c>
      <c r="K170" s="189">
        <v>0.28222174565730218</v>
      </c>
      <c r="L170" s="191">
        <v>47704</v>
      </c>
      <c r="M170" s="189">
        <v>-1.2543986752225234E-2</v>
      </c>
    </row>
    <row r="171" spans="3:13" ht="24" customHeight="1" thickBot="1" x14ac:dyDescent="0.25">
      <c r="C171" s="187" t="s">
        <v>52</v>
      </c>
      <c r="D171" s="188">
        <v>52591</v>
      </c>
      <c r="E171" s="189">
        <v>-2.0670006145136921E-2</v>
      </c>
      <c r="F171" s="188">
        <v>1105</v>
      </c>
      <c r="G171" s="189">
        <v>3.6330608537693543E-3</v>
      </c>
      <c r="H171" s="188">
        <v>44</v>
      </c>
      <c r="I171" s="189">
        <v>-0.37142857142857144</v>
      </c>
      <c r="J171" s="188">
        <v>14443</v>
      </c>
      <c r="K171" s="189">
        <v>8.946217092856612E-2</v>
      </c>
      <c r="L171" s="188">
        <v>36999</v>
      </c>
      <c r="M171" s="189">
        <v>-5.7902375677946649E-2</v>
      </c>
    </row>
    <row r="172" spans="3:13" ht="24" customHeight="1" thickBot="1" x14ac:dyDescent="0.25">
      <c r="C172" s="190" t="s">
        <v>53</v>
      </c>
      <c r="D172" s="191">
        <v>22552</v>
      </c>
      <c r="E172" s="189">
        <v>5.5656977016336651E-2</v>
      </c>
      <c r="F172" s="191">
        <v>663</v>
      </c>
      <c r="G172" s="189">
        <v>-7.7885952712100193E-2</v>
      </c>
      <c r="H172" s="191">
        <v>392</v>
      </c>
      <c r="I172" s="189">
        <v>0.22500000000000009</v>
      </c>
      <c r="J172" s="191">
        <v>4160</v>
      </c>
      <c r="K172" s="189">
        <v>0.20544769631990722</v>
      </c>
      <c r="L172" s="191">
        <v>17337</v>
      </c>
      <c r="M172" s="189">
        <v>2.7499555502874307E-2</v>
      </c>
    </row>
    <row r="173" spans="3:13" ht="24" customHeight="1" thickBot="1" x14ac:dyDescent="0.25">
      <c r="C173" s="192" t="s">
        <v>54</v>
      </c>
      <c r="D173" s="188">
        <v>15167</v>
      </c>
      <c r="E173" s="189">
        <v>0.12273299281960171</v>
      </c>
      <c r="F173" s="188">
        <v>340</v>
      </c>
      <c r="G173" s="189">
        <v>-0.11688311688311692</v>
      </c>
      <c r="H173" s="188">
        <v>249</v>
      </c>
      <c r="I173" s="189">
        <v>0.27040816326530615</v>
      </c>
      <c r="J173" s="188">
        <v>3460</v>
      </c>
      <c r="K173" s="189">
        <v>0.2586395052746453</v>
      </c>
      <c r="L173" s="188">
        <v>11118</v>
      </c>
      <c r="M173" s="189">
        <v>9.2248747421161292E-2</v>
      </c>
    </row>
    <row r="174" spans="3:13" ht="24" customHeight="1" thickBot="1" x14ac:dyDescent="0.25">
      <c r="C174" s="190" t="s">
        <v>55</v>
      </c>
      <c r="D174" s="191">
        <v>32809</v>
      </c>
      <c r="E174" s="189">
        <v>-6.2251693486152004E-2</v>
      </c>
      <c r="F174" s="191">
        <v>798</v>
      </c>
      <c r="G174" s="189">
        <v>2.8350515463917425E-2</v>
      </c>
      <c r="H174" s="191">
        <v>129</v>
      </c>
      <c r="I174" s="189">
        <v>0.25242718446601953</v>
      </c>
      <c r="J174" s="191">
        <v>3278</v>
      </c>
      <c r="K174" s="189">
        <v>0.24591410110224254</v>
      </c>
      <c r="L174" s="191">
        <v>28604</v>
      </c>
      <c r="M174" s="189">
        <v>-9.1272992979000489E-2</v>
      </c>
    </row>
    <row r="175" spans="3:13" ht="24" customHeight="1" thickBot="1" x14ac:dyDescent="0.25">
      <c r="C175" s="192" t="s">
        <v>56</v>
      </c>
      <c r="D175" s="188">
        <v>57470</v>
      </c>
      <c r="E175" s="189">
        <v>0.10102113148265235</v>
      </c>
      <c r="F175" s="188">
        <v>1216</v>
      </c>
      <c r="G175" s="189">
        <v>0.16475095785440619</v>
      </c>
      <c r="H175" s="188">
        <v>162</v>
      </c>
      <c r="I175" s="189">
        <v>0.78021978021978011</v>
      </c>
      <c r="J175" s="188">
        <v>6960</v>
      </c>
      <c r="K175" s="189">
        <v>0.22881355932203395</v>
      </c>
      <c r="L175" s="188">
        <v>49132</v>
      </c>
      <c r="M175" s="189">
        <v>8.2250319397330296E-2</v>
      </c>
    </row>
    <row r="176" spans="3:13" ht="24" customHeight="1" thickBot="1" x14ac:dyDescent="0.25">
      <c r="C176" s="190" t="s">
        <v>57</v>
      </c>
      <c r="D176" s="191">
        <v>62145</v>
      </c>
      <c r="E176" s="189">
        <v>4.9728889714700797E-2</v>
      </c>
      <c r="F176" s="191">
        <v>3004</v>
      </c>
      <c r="G176" s="189">
        <v>0.19159063863546222</v>
      </c>
      <c r="H176" s="191">
        <v>287</v>
      </c>
      <c r="I176" s="189">
        <v>0.5185185185185186</v>
      </c>
      <c r="J176" s="191">
        <v>13830</v>
      </c>
      <c r="K176" s="189">
        <v>0.33481324196506135</v>
      </c>
      <c r="L176" s="191">
        <v>45024</v>
      </c>
      <c r="M176" s="189">
        <v>-2.3975720789074395E-2</v>
      </c>
    </row>
    <row r="177" spans="3:18" ht="24" customHeight="1" thickBot="1" x14ac:dyDescent="0.25">
      <c r="C177" s="192" t="s">
        <v>58</v>
      </c>
      <c r="D177" s="188">
        <v>8828</v>
      </c>
      <c r="E177" s="189">
        <v>0.36656346749225999</v>
      </c>
      <c r="F177" s="188">
        <v>1137</v>
      </c>
      <c r="G177" s="189">
        <v>0.22653721682847894</v>
      </c>
      <c r="H177" s="188">
        <v>290</v>
      </c>
      <c r="I177" s="189">
        <v>0.49484536082474229</v>
      </c>
      <c r="J177" s="188">
        <v>1493</v>
      </c>
      <c r="K177" s="189">
        <v>0.31890459363957602</v>
      </c>
      <c r="L177" s="188">
        <v>5908</v>
      </c>
      <c r="M177" s="189">
        <v>0.40432612312811989</v>
      </c>
    </row>
    <row r="178" spans="3:18" ht="24" customHeight="1" thickBot="1" x14ac:dyDescent="0.25">
      <c r="C178" s="190" t="s">
        <v>59</v>
      </c>
      <c r="D178" s="191">
        <v>7546</v>
      </c>
      <c r="E178" s="189">
        <v>3.32739969875393E-2</v>
      </c>
      <c r="F178" s="191">
        <v>1563</v>
      </c>
      <c r="G178" s="189">
        <v>0.12446043165467624</v>
      </c>
      <c r="H178" s="191">
        <v>179</v>
      </c>
      <c r="I178" s="189">
        <v>0.15483870967741931</v>
      </c>
      <c r="J178" s="191">
        <v>1621</v>
      </c>
      <c r="K178" s="189">
        <v>0.12726008344923501</v>
      </c>
      <c r="L178" s="191">
        <v>4183</v>
      </c>
      <c r="M178" s="189">
        <v>-3.1712962962962998E-2</v>
      </c>
    </row>
    <row r="179" spans="3:18" ht="24" customHeight="1" thickBot="1" x14ac:dyDescent="0.25">
      <c r="C179" s="192" t="s">
        <v>60</v>
      </c>
      <c r="D179" s="194">
        <v>25206</v>
      </c>
      <c r="E179" s="195">
        <v>0.28176964149504191</v>
      </c>
      <c r="F179" s="194">
        <v>2368</v>
      </c>
      <c r="G179" s="195">
        <v>4.6398585947856841E-2</v>
      </c>
      <c r="H179" s="194">
        <v>354</v>
      </c>
      <c r="I179" s="195">
        <v>0.25978647686832734</v>
      </c>
      <c r="J179" s="194">
        <v>4477</v>
      </c>
      <c r="K179" s="195">
        <v>8.9029433227925114E-2</v>
      </c>
      <c r="L179" s="194">
        <v>18007</v>
      </c>
      <c r="M179" s="195">
        <v>0.38408916218293609</v>
      </c>
    </row>
    <row r="180" spans="3:18" ht="30.75" customHeight="1" thickTop="1" thickBot="1" x14ac:dyDescent="0.25">
      <c r="C180" s="196" t="s">
        <v>61</v>
      </c>
      <c r="D180" s="197">
        <v>1868395</v>
      </c>
      <c r="E180" s="198">
        <v>1.3670262229017238E-2</v>
      </c>
      <c r="F180" s="197">
        <v>33599</v>
      </c>
      <c r="G180" s="198">
        <v>4.8749850460581001E-3</v>
      </c>
      <c r="H180" s="197">
        <v>11476</v>
      </c>
      <c r="I180" s="198">
        <v>0.13186704803235028</v>
      </c>
      <c r="J180" s="197">
        <v>247961</v>
      </c>
      <c r="K180" s="198">
        <v>0.11786292304016377</v>
      </c>
      <c r="L180" s="197">
        <v>1575359</v>
      </c>
      <c r="M180" s="198">
        <v>-1.5508877517261821E-3</v>
      </c>
    </row>
    <row r="181" spans="3:18" ht="24" customHeight="1" thickBot="1" x14ac:dyDescent="0.25">
      <c r="C181" s="199" t="s">
        <v>8</v>
      </c>
      <c r="D181" s="200">
        <v>2289733</v>
      </c>
      <c r="E181" s="201">
        <v>1.1112494745134649E-2</v>
      </c>
      <c r="F181" s="200">
        <v>103257</v>
      </c>
      <c r="G181" s="201">
        <v>-1.3367604341843808E-2</v>
      </c>
      <c r="H181" s="200">
        <v>19817</v>
      </c>
      <c r="I181" s="201">
        <v>7.636738906088758E-2</v>
      </c>
      <c r="J181" s="200">
        <v>417976</v>
      </c>
      <c r="K181" s="201">
        <v>8.6295260569895893E-2</v>
      </c>
      <c r="L181" s="200">
        <v>1748683</v>
      </c>
      <c r="M181" s="201">
        <v>-4.5801031348603471E-3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mayo 2017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0.25059126504441059</v>
      </c>
      <c r="E248" s="234">
        <v>0.18401184766957546</v>
      </c>
      <c r="F248" s="233">
        <v>0.78864038972542072</v>
      </c>
      <c r="G248" s="234">
        <v>0.67460801688989613</v>
      </c>
      <c r="H248" s="233">
        <v>0.51063829787234039</v>
      </c>
      <c r="I248" s="234">
        <v>0.42090124640460214</v>
      </c>
      <c r="J248" s="233">
        <v>0.58037767402968432</v>
      </c>
      <c r="K248" s="234">
        <v>0.40675780427584357</v>
      </c>
      <c r="L248" s="233">
        <v>0.13888522862037159</v>
      </c>
      <c r="M248" s="235">
        <v>9.9116878244942044E-2</v>
      </c>
    </row>
    <row r="249" spans="3:13" ht="26.25" thickBot="1" x14ac:dyDescent="0.25">
      <c r="C249" s="236" t="s">
        <v>70</v>
      </c>
      <c r="D249" s="237">
        <v>6.7934187853437744E-2</v>
      </c>
      <c r="E249" s="238">
        <v>4.6934469351286943E-2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2.7996821114224628E-2</v>
      </c>
      <c r="E250" s="238">
        <v>2.1562716808682401E-2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0.15466025607649764</v>
      </c>
      <c r="E251" s="238">
        <v>0.11551466150958765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2.8980746658257565E-2</v>
      </c>
      <c r="E252" s="242">
        <v>2.9811336081543131E-2</v>
      </c>
      <c r="F252" s="241">
        <v>4.2072630646589901E-3</v>
      </c>
      <c r="G252" s="242">
        <v>7.9704039435583053E-3</v>
      </c>
      <c r="H252" s="241">
        <v>1.5957446808510637E-2</v>
      </c>
      <c r="I252" s="242">
        <v>2.5785941363475805E-2</v>
      </c>
      <c r="J252" s="241">
        <v>9.7554177409239773E-3</v>
      </c>
      <c r="K252" s="242">
        <v>1.2050931153941853E-2</v>
      </c>
      <c r="L252" s="241">
        <v>3.5130938944811424E-2</v>
      </c>
      <c r="M252" s="243">
        <v>3.5391777697844608E-2</v>
      </c>
    </row>
    <row r="253" spans="3:13" ht="24" customHeight="1" thickBot="1" x14ac:dyDescent="0.25">
      <c r="C253" s="244" t="s">
        <v>42</v>
      </c>
      <c r="D253" s="237">
        <v>2.5069637883008356E-2</v>
      </c>
      <c r="E253" s="238">
        <v>2.8768419724046427E-2</v>
      </c>
      <c r="F253" s="237">
        <v>5.2037201062887515E-3</v>
      </c>
      <c r="G253" s="238">
        <v>7.2053226415642524E-3</v>
      </c>
      <c r="H253" s="237">
        <v>2.2163120567375887E-2</v>
      </c>
      <c r="I253" s="238">
        <v>1.594590503103396E-2</v>
      </c>
      <c r="J253" s="237">
        <v>9.1515109283905882E-3</v>
      </c>
      <c r="K253" s="238">
        <v>9.5627500143548906E-3</v>
      </c>
      <c r="L253" s="237">
        <v>3.0052077663895685E-2</v>
      </c>
      <c r="M253" s="239">
        <v>3.4777601200446276E-2</v>
      </c>
    </row>
    <row r="254" spans="3:13" ht="24" customHeight="1" thickBot="1" x14ac:dyDescent="0.25">
      <c r="C254" s="240" t="s">
        <v>43</v>
      </c>
      <c r="D254" s="241">
        <v>9.7322226309980553E-2</v>
      </c>
      <c r="E254" s="242">
        <v>0.11287953660972698</v>
      </c>
      <c r="F254" s="241">
        <v>2.0593445527015058E-2</v>
      </c>
      <c r="G254" s="242">
        <v>3.7953843322970839E-2</v>
      </c>
      <c r="H254" s="241">
        <v>0.16252955082742318</v>
      </c>
      <c r="I254" s="242">
        <v>0.2340414795377706</v>
      </c>
      <c r="J254" s="241">
        <v>0.18307667293800664</v>
      </c>
      <c r="K254" s="242">
        <v>0.23442015809520164</v>
      </c>
      <c r="L254" s="241">
        <v>7.9508671016975369E-2</v>
      </c>
      <c r="M254" s="243">
        <v>8.6879668870801632E-2</v>
      </c>
    </row>
    <row r="255" spans="3:13" ht="24" customHeight="1" thickBot="1" x14ac:dyDescent="0.25">
      <c r="C255" s="244" t="s">
        <v>44</v>
      </c>
      <c r="D255" s="237">
        <v>3.1812249259823761E-2</v>
      </c>
      <c r="E255" s="238">
        <v>3.6559721155261335E-2</v>
      </c>
      <c r="F255" s="237">
        <v>2.8952612931798051E-2</v>
      </c>
      <c r="G255" s="238">
        <v>2.8375800187880725E-2</v>
      </c>
      <c r="H255" s="237">
        <v>9.7517730496453903E-2</v>
      </c>
      <c r="I255" s="238">
        <v>8.9973255285865666E-2</v>
      </c>
      <c r="J255" s="237">
        <v>3.1798016398392678E-2</v>
      </c>
      <c r="K255" s="238">
        <v>3.6231745363370142E-2</v>
      </c>
      <c r="L255" s="237">
        <v>3.1326805960572225E-2</v>
      </c>
      <c r="M255" s="239">
        <v>3.6516052366266497E-2</v>
      </c>
    </row>
    <row r="256" spans="3:13" ht="24" customHeight="1" thickBot="1" x14ac:dyDescent="0.25">
      <c r="C256" s="240" t="s">
        <v>45</v>
      </c>
      <c r="D256" s="241">
        <v>0.40445375869378603</v>
      </c>
      <c r="E256" s="242">
        <v>0.36034201367583035</v>
      </c>
      <c r="F256" s="241">
        <v>2.8399025686448184E-2</v>
      </c>
      <c r="G256" s="242">
        <v>5.0505050505050504E-2</v>
      </c>
      <c r="H256" s="241">
        <v>3.930260047281324E-2</v>
      </c>
      <c r="I256" s="242">
        <v>6.1159610435484686E-2</v>
      </c>
      <c r="J256" s="241">
        <v>7.0482893178175743E-2</v>
      </c>
      <c r="K256" s="242">
        <v>0.10516393285738894</v>
      </c>
      <c r="L256" s="241">
        <v>0.50982829839527466</v>
      </c>
      <c r="M256" s="243">
        <v>0.44302140525183809</v>
      </c>
    </row>
    <row r="257" spans="3:13" ht="24" customHeight="1" thickBot="1" x14ac:dyDescent="0.25">
      <c r="C257" s="244" t="s">
        <v>46</v>
      </c>
      <c r="D257" s="237">
        <v>1.968474623780242E-2</v>
      </c>
      <c r="E257" s="238">
        <v>1.6572237898479867E-2</v>
      </c>
      <c r="F257" s="237">
        <v>2.4911426040744021E-3</v>
      </c>
      <c r="G257" s="238">
        <v>5.2684079529717112E-3</v>
      </c>
      <c r="H257" s="237">
        <v>2.0685579196217494E-3</v>
      </c>
      <c r="I257" s="238">
        <v>4.9957107533935511E-3</v>
      </c>
      <c r="J257" s="237">
        <v>4.9938447959491788E-3</v>
      </c>
      <c r="K257" s="238">
        <v>5.1701533102379085E-3</v>
      </c>
      <c r="L257" s="237">
        <v>2.4368794651297359E-2</v>
      </c>
      <c r="M257" s="239">
        <v>2.0096266733307295E-2</v>
      </c>
    </row>
    <row r="258" spans="3:13" ht="24" customHeight="1" thickBot="1" x14ac:dyDescent="0.25">
      <c r="C258" s="240" t="s">
        <v>47</v>
      </c>
      <c r="D258" s="241">
        <v>2.649086386012859E-2</v>
      </c>
      <c r="E258" s="242">
        <v>2.8334307973899141E-2</v>
      </c>
      <c r="F258" s="241">
        <v>2.6904340124003542E-2</v>
      </c>
      <c r="G258" s="242">
        <v>3.2888811412301343E-2</v>
      </c>
      <c r="H258" s="241">
        <v>2.2458628841607566E-2</v>
      </c>
      <c r="I258" s="242">
        <v>2.8813644850380987E-2</v>
      </c>
      <c r="J258" s="241">
        <v>1.4737648944324437E-2</v>
      </c>
      <c r="K258" s="242">
        <v>1.5321453863379715E-2</v>
      </c>
      <c r="L258" s="241">
        <v>2.9407552120632265E-2</v>
      </c>
      <c r="M258" s="243">
        <v>3.1170315031369321E-2</v>
      </c>
    </row>
    <row r="259" spans="3:13" ht="24" customHeight="1" thickBot="1" x14ac:dyDescent="0.25">
      <c r="C259" s="244" t="s">
        <v>48</v>
      </c>
      <c r="D259" s="237">
        <v>1.1150820763476463E-2</v>
      </c>
      <c r="E259" s="238">
        <v>0.10151969683801562</v>
      </c>
      <c r="F259" s="237">
        <v>6.8644818423383522E-3</v>
      </c>
      <c r="G259" s="238">
        <v>4.7832108234792801E-2</v>
      </c>
      <c r="H259" s="237">
        <v>4.1371158392434987E-3</v>
      </c>
      <c r="I259" s="238">
        <v>1.5340364333652923E-2</v>
      </c>
      <c r="J259" s="237">
        <v>5.1680486841799642E-3</v>
      </c>
      <c r="K259" s="238">
        <v>8.1346775891438738E-2</v>
      </c>
      <c r="L259" s="237">
        <v>1.2916291886998915E-2</v>
      </c>
      <c r="M259" s="239">
        <v>0.11048829318978912</v>
      </c>
    </row>
    <row r="260" spans="3:13" ht="24" customHeight="1" thickBot="1" x14ac:dyDescent="0.25">
      <c r="C260" s="245" t="s">
        <v>49</v>
      </c>
      <c r="D260" s="241">
        <v>2.4000981061999614E-3</v>
      </c>
      <c r="E260" s="242">
        <v>3.7037069387566152E-2</v>
      </c>
      <c r="F260" s="241">
        <v>2.2697077059344551E-3</v>
      </c>
      <c r="G260" s="242">
        <v>1.7761507694393601E-2</v>
      </c>
      <c r="H260" s="241">
        <v>1.4775413711583924E-3</v>
      </c>
      <c r="I260" s="242">
        <v>5.1470959277388102E-3</v>
      </c>
      <c r="J260" s="241">
        <v>1.707198104661696E-3</v>
      </c>
      <c r="K260" s="242">
        <v>2.3219036499703333E-2</v>
      </c>
      <c r="L260" s="241">
        <v>2.5866958469638549E-3</v>
      </c>
      <c r="M260" s="243">
        <v>4.1839487202654797E-2</v>
      </c>
    </row>
    <row r="261" spans="3:13" ht="24" customHeight="1" thickBot="1" x14ac:dyDescent="0.25">
      <c r="C261" s="236" t="s">
        <v>50</v>
      </c>
      <c r="D261" s="237">
        <v>1.8000735796499712E-3</v>
      </c>
      <c r="E261" s="238">
        <v>1.7650529559560001E-2</v>
      </c>
      <c r="F261" s="237">
        <v>1.3839681133746679E-3</v>
      </c>
      <c r="G261" s="238">
        <v>1.12437897672797E-2</v>
      </c>
      <c r="H261" s="237">
        <v>2.9550827423167848E-4</v>
      </c>
      <c r="I261" s="238">
        <v>1.9175455417066154E-3</v>
      </c>
      <c r="J261" s="237">
        <v>1.2426544027129352E-3</v>
      </c>
      <c r="K261" s="238">
        <v>9.2684747449614333E-3</v>
      </c>
      <c r="L261" s="237">
        <v>1.9736804413710918E-3</v>
      </c>
      <c r="M261" s="239">
        <v>2.0210638520532308E-2</v>
      </c>
    </row>
    <row r="262" spans="3:13" ht="24" customHeight="1" thickBot="1" x14ac:dyDescent="0.25">
      <c r="C262" s="245" t="s">
        <v>51</v>
      </c>
      <c r="D262" s="241">
        <v>4.5417914892871532E-3</v>
      </c>
      <c r="E262" s="242">
        <v>2.3863917758096688E-2</v>
      </c>
      <c r="F262" s="241">
        <v>1.4393268379096545E-3</v>
      </c>
      <c r="G262" s="242">
        <v>8.1253571186457093E-3</v>
      </c>
      <c r="H262" s="241">
        <v>2.3640661938534278E-3</v>
      </c>
      <c r="I262" s="242">
        <v>6.055406973810365E-3</v>
      </c>
      <c r="J262" s="241">
        <v>1.3471767356514064E-3</v>
      </c>
      <c r="K262" s="242">
        <v>1.4304649070760043E-2</v>
      </c>
      <c r="L262" s="241">
        <v>5.5114095343947473E-3</v>
      </c>
      <c r="M262" s="243">
        <v>2.7279958688910453E-2</v>
      </c>
    </row>
    <row r="263" spans="3:13" ht="24" customHeight="1" thickBot="1" x14ac:dyDescent="0.25">
      <c r="C263" s="236" t="s">
        <v>52</v>
      </c>
      <c r="D263" s="237">
        <v>2.4088575883393776E-3</v>
      </c>
      <c r="E263" s="238">
        <v>2.2968180132792775E-2</v>
      </c>
      <c r="F263" s="237">
        <v>1.7714791851195749E-3</v>
      </c>
      <c r="G263" s="238">
        <v>1.0701453654473789E-2</v>
      </c>
      <c r="H263" s="237">
        <v>0</v>
      </c>
      <c r="I263" s="238">
        <v>2.2203158903971337E-3</v>
      </c>
      <c r="J263" s="237">
        <v>8.7101944115392654E-4</v>
      </c>
      <c r="K263" s="238">
        <v>3.4554615576013935E-2</v>
      </c>
      <c r="L263" s="237">
        <v>2.8445060642692224E-3</v>
      </c>
      <c r="M263" s="239">
        <v>2.1158208777691555E-2</v>
      </c>
    </row>
    <row r="264" spans="3:13" ht="24" customHeight="1" thickBot="1" x14ac:dyDescent="0.25">
      <c r="C264" s="240" t="s">
        <v>53</v>
      </c>
      <c r="D264" s="241">
        <v>9.4317723936160891E-3</v>
      </c>
      <c r="E264" s="242">
        <v>9.8491832890559728E-3</v>
      </c>
      <c r="F264" s="241">
        <v>4.4286979627989375E-3</v>
      </c>
      <c r="G264" s="242">
        <v>6.4208721926842733E-3</v>
      </c>
      <c r="H264" s="241">
        <v>1.8321513002364065E-2</v>
      </c>
      <c r="I264" s="242">
        <v>1.9780996114447193E-2</v>
      </c>
      <c r="J264" s="241">
        <v>9.6276682228880681E-3</v>
      </c>
      <c r="K264" s="242">
        <v>9.9527245583478485E-3</v>
      </c>
      <c r="L264" s="241">
        <v>9.556165388118959E-3</v>
      </c>
      <c r="M264" s="243">
        <v>9.9143183756003807E-3</v>
      </c>
    </row>
    <row r="265" spans="3:13" ht="24" customHeight="1" thickBot="1" x14ac:dyDescent="0.25">
      <c r="C265" s="244" t="s">
        <v>54</v>
      </c>
      <c r="D265" s="237">
        <v>5.0345123596292991E-3</v>
      </c>
      <c r="E265" s="238">
        <v>6.6239164129616862E-3</v>
      </c>
      <c r="F265" s="237">
        <v>1.6054030115146146E-3</v>
      </c>
      <c r="G265" s="238">
        <v>3.2927549706073195E-3</v>
      </c>
      <c r="H265" s="237">
        <v>1.8912529550827423E-2</v>
      </c>
      <c r="I265" s="238">
        <v>1.2564969470656507E-2</v>
      </c>
      <c r="J265" s="237">
        <v>6.201658421015957E-3</v>
      </c>
      <c r="K265" s="238">
        <v>8.2779872528566233E-3</v>
      </c>
      <c r="L265" s="237">
        <v>4.7895409259397182E-3</v>
      </c>
      <c r="M265" s="239">
        <v>6.3579276518385547E-3</v>
      </c>
    </row>
    <row r="266" spans="3:13" ht="24" customHeight="1" thickBot="1" x14ac:dyDescent="0.25">
      <c r="C266" s="240" t="s">
        <v>55</v>
      </c>
      <c r="D266" s="241">
        <v>1.7514584537762126E-2</v>
      </c>
      <c r="E266" s="242">
        <v>1.4328744879861539E-2</v>
      </c>
      <c r="F266" s="241">
        <v>6.0894596988485383E-3</v>
      </c>
      <c r="G266" s="242">
        <v>7.7282896074842384E-3</v>
      </c>
      <c r="H266" s="241">
        <v>2.6595744680851063E-3</v>
      </c>
      <c r="I266" s="242">
        <v>6.5095624968461423E-3</v>
      </c>
      <c r="J266" s="241">
        <v>9.1398973358418692E-3</v>
      </c>
      <c r="K266" s="242">
        <v>7.8425555534289045E-3</v>
      </c>
      <c r="L266" s="241">
        <v>2.0315445123662967E-2</v>
      </c>
      <c r="M266" s="243">
        <v>1.6357453008921573E-2</v>
      </c>
    </row>
    <row r="267" spans="3:13" ht="24" customHeight="1" thickBot="1" x14ac:dyDescent="0.25">
      <c r="C267" s="244" t="s">
        <v>56</v>
      </c>
      <c r="D267" s="237">
        <v>2.7340533627651934E-2</v>
      </c>
      <c r="E267" s="238">
        <v>2.5098996258515732E-2</v>
      </c>
      <c r="F267" s="237">
        <v>7.8609388839681136E-3</v>
      </c>
      <c r="G267" s="238">
        <v>1.1776441306642649E-2</v>
      </c>
      <c r="H267" s="237">
        <v>5.0236406619385346E-3</v>
      </c>
      <c r="I267" s="238">
        <v>8.1747994146439927E-3</v>
      </c>
      <c r="J267" s="237">
        <v>1.6642278122314356E-2</v>
      </c>
      <c r="K267" s="238">
        <v>1.6651673780312744E-2</v>
      </c>
      <c r="L267" s="237">
        <v>3.1203629967859661E-2</v>
      </c>
      <c r="M267" s="239">
        <v>2.8096573249697058E-2</v>
      </c>
    </row>
    <row r="268" spans="3:13" ht="24" customHeight="1" thickBot="1" x14ac:dyDescent="0.25">
      <c r="C268" s="240" t="s">
        <v>57</v>
      </c>
      <c r="D268" s="241">
        <v>2.7226660359839526E-2</v>
      </c>
      <c r="E268" s="242">
        <v>2.71407190270656E-2</v>
      </c>
      <c r="F268" s="241">
        <v>2.153454384410983E-2</v>
      </c>
      <c r="G268" s="242">
        <v>2.9092458622659963E-2</v>
      </c>
      <c r="H268" s="241">
        <v>1.7434988179669032E-2</v>
      </c>
      <c r="I268" s="242">
        <v>1.4482515012363122E-2</v>
      </c>
      <c r="J268" s="241">
        <v>3.0973451327433628E-2</v>
      </c>
      <c r="K268" s="242">
        <v>3.3088024192776622E-2</v>
      </c>
      <c r="L268" s="241">
        <v>2.6691951165015725E-2</v>
      </c>
      <c r="M268" s="243">
        <v>2.5747376740095262E-2</v>
      </c>
    </row>
    <row r="269" spans="3:13" ht="24" customHeight="1" thickBot="1" x14ac:dyDescent="0.25">
      <c r="C269" s="244" t="s">
        <v>58</v>
      </c>
      <c r="D269" s="237">
        <v>4.0819186769678181E-3</v>
      </c>
      <c r="E269" s="238">
        <v>3.8554713584509634E-3</v>
      </c>
      <c r="F269" s="237">
        <v>9.5217006200177152E-3</v>
      </c>
      <c r="G269" s="238">
        <v>1.1011360004648595E-2</v>
      </c>
      <c r="H269" s="237">
        <v>1.3888888888888888E-2</v>
      </c>
      <c r="I269" s="238">
        <v>1.4633900186708381E-2</v>
      </c>
      <c r="J269" s="237">
        <v>3.6234408752003344E-3</v>
      </c>
      <c r="K269" s="238">
        <v>3.571975424426283E-3</v>
      </c>
      <c r="L269" s="237">
        <v>3.8184557740895001E-3</v>
      </c>
      <c r="M269" s="239">
        <v>3.378542594626928E-3</v>
      </c>
    </row>
    <row r="270" spans="3:13" ht="24" customHeight="1" thickBot="1" x14ac:dyDescent="0.25">
      <c r="C270" s="240" t="s">
        <v>59</v>
      </c>
      <c r="D270" s="241">
        <v>4.0162225609221983E-3</v>
      </c>
      <c r="E270" s="242">
        <v>3.2955807511181436E-3</v>
      </c>
      <c r="F270" s="241">
        <v>1.7991585473870683E-2</v>
      </c>
      <c r="G270" s="242">
        <v>1.5136988291350708E-2</v>
      </c>
      <c r="H270" s="241">
        <v>8.2742316784869974E-3</v>
      </c>
      <c r="I270" s="242">
        <v>9.0326487359337938E-3</v>
      </c>
      <c r="J270" s="241">
        <v>5.3422525724107495E-3</v>
      </c>
      <c r="K270" s="242">
        <v>3.8782131031446783E-3</v>
      </c>
      <c r="L270" s="241">
        <v>2.9247136874308924E-3</v>
      </c>
      <c r="M270" s="243">
        <v>2.3920859298111781E-3</v>
      </c>
    </row>
    <row r="271" spans="3:13" ht="24" customHeight="1" thickBot="1" x14ac:dyDescent="0.25">
      <c r="C271" s="244" t="s">
        <v>60</v>
      </c>
      <c r="D271" s="237">
        <v>9.7974807729367033E-3</v>
      </c>
      <c r="E271" s="238">
        <v>1.1008270396592091E-2</v>
      </c>
      <c r="F271" s="237">
        <v>1.8711248892825508E-2</v>
      </c>
      <c r="G271" s="238">
        <v>2.2933069912935686E-2</v>
      </c>
      <c r="H271" s="237">
        <v>3.8711583924349882E-2</v>
      </c>
      <c r="I271" s="238">
        <v>1.7863450572740577E-2</v>
      </c>
      <c r="J271" s="237">
        <v>8.9076254848674888E-3</v>
      </c>
      <c r="K271" s="238">
        <v>1.0711141309548873E-2</v>
      </c>
      <c r="L271" s="237">
        <v>9.2754387070531144E-3</v>
      </c>
      <c r="M271" s="239">
        <v>1.0297463862804179E-2</v>
      </c>
    </row>
    <row r="272" spans="3:13" ht="30.75" customHeight="1" thickBot="1" x14ac:dyDescent="0.25">
      <c r="C272" s="246" t="s">
        <v>61</v>
      </c>
      <c r="D272" s="247">
        <v>0.74940873495558935</v>
      </c>
      <c r="E272" s="248">
        <v>0.81598815233042454</v>
      </c>
      <c r="F272" s="247">
        <v>0.21135961027457928</v>
      </c>
      <c r="G272" s="248">
        <v>0.32539198311010387</v>
      </c>
      <c r="H272" s="247">
        <v>0.48936170212765961</v>
      </c>
      <c r="I272" s="248">
        <v>0.57909875359539786</v>
      </c>
      <c r="J272" s="247">
        <v>0.41962232597031568</v>
      </c>
      <c r="K272" s="248">
        <v>0.59324219572415648</v>
      </c>
      <c r="L272" s="247">
        <v>0.86111477137962844</v>
      </c>
      <c r="M272" s="249">
        <v>0.90088312175505791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1125.1486422527528</v>
      </c>
      <c r="G278" s="262">
        <v>5.7854971766462482E-2</v>
      </c>
      <c r="H278" s="263" t="s">
        <v>96</v>
      </c>
      <c r="I278" s="263"/>
      <c r="J278" s="263"/>
      <c r="K278" s="263"/>
      <c r="L278" s="264"/>
      <c r="M278" s="265" t="s">
        <v>100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740.38139475498474</v>
      </c>
      <c r="G279" s="269">
        <v>6.036874797643943E-2</v>
      </c>
      <c r="H279" s="270" t="s">
        <v>97</v>
      </c>
      <c r="I279" s="271"/>
      <c r="J279" s="271"/>
      <c r="K279" s="271"/>
      <c r="L279" s="272"/>
      <c r="M279" s="265"/>
      <c r="O279" s="145"/>
      <c r="R279" s="145"/>
    </row>
    <row r="280" spans="3:18" ht="45.75" customHeight="1" thickBot="1" x14ac:dyDescent="0.25">
      <c r="C280" s="258"/>
      <c r="D280" s="273"/>
      <c r="E280" s="274" t="s">
        <v>75</v>
      </c>
      <c r="F280" s="275">
        <v>387.67482844824917</v>
      </c>
      <c r="G280" s="276">
        <v>5.5110229475464179E-2</v>
      </c>
      <c r="H280" s="277" t="str">
        <f>CONCATENATE("El gasto medio por turista en destino ascendió a ",FIXED(F280,1),"€. Experimenta un ",IF(G280&gt;0,"incremento del ","descenso del "),FIXED(G280*100,1),"% respecto al miso periodo del año anterior.")</f>
        <v>El gasto medio por turista en destino ascendió a 387,7€. Experimenta un incremento del 5,5% respecto al miso periodo del año anterior.</v>
      </c>
      <c r="I280" s="278"/>
      <c r="J280" s="278"/>
      <c r="K280" s="278"/>
      <c r="L280" s="279"/>
      <c r="M280" s="265"/>
      <c r="O280" s="145"/>
      <c r="R280" s="145"/>
    </row>
    <row r="281" spans="3:18" ht="45.75" customHeight="1" thickTop="1" x14ac:dyDescent="0.2">
      <c r="C281" s="258"/>
      <c r="D281" s="280" t="s">
        <v>76</v>
      </c>
      <c r="E281" s="281" t="s">
        <v>73</v>
      </c>
      <c r="F281" s="282">
        <v>116.05498752962366</v>
      </c>
      <c r="G281" s="283">
        <v>2.8921260303419905E-2</v>
      </c>
      <c r="H281" s="284" t="s">
        <v>98</v>
      </c>
      <c r="I281" s="285"/>
      <c r="J281" s="285"/>
      <c r="K281" s="285"/>
      <c r="L281" s="286"/>
      <c r="M281" s="265"/>
      <c r="O281" s="145"/>
      <c r="R281" s="145"/>
    </row>
    <row r="282" spans="3:18" ht="45.75" customHeight="1" x14ac:dyDescent="0.2">
      <c r="C282" s="258"/>
      <c r="D282" s="287"/>
      <c r="E282" s="288" t="s">
        <v>74</v>
      </c>
      <c r="F282" s="289">
        <v>76.380484610325709</v>
      </c>
      <c r="G282" s="269">
        <v>3.2007171130422396E-2</v>
      </c>
      <c r="H282" s="290" t="str">
        <f>CONCATENATE("La media del gasto diario por turista en origen fue de ",FIXED(F282,1),"€, ",IF(G282&gt;0,"aumentando un ","disminuyendo un "),FIXED(G282*100,1),"% respecto al mismo período del año anterior.")</f>
        <v>La media del gasto diario por turista en origen fue de 76,4€, aumentando un 3,2% respecto al mismo período del año anterior.</v>
      </c>
      <c r="I282" s="271"/>
      <c r="J282" s="271"/>
      <c r="K282" s="271"/>
      <c r="L282" s="272"/>
      <c r="M282" s="265"/>
      <c r="O282" s="145"/>
      <c r="R282" s="145"/>
    </row>
    <row r="283" spans="3:18" ht="45.75" customHeight="1" x14ac:dyDescent="0.2">
      <c r="C283" s="258"/>
      <c r="D283" s="291"/>
      <c r="E283" s="292" t="s">
        <v>75</v>
      </c>
      <c r="F283" s="293">
        <v>39.805978530376997</v>
      </c>
      <c r="G283" s="294">
        <v>1.9418089374815706E-2</v>
      </c>
      <c r="H283" s="295" t="s">
        <v>99</v>
      </c>
      <c r="I283" s="296"/>
      <c r="J283" s="296"/>
      <c r="K283" s="296"/>
      <c r="L283" s="297"/>
      <c r="M283" s="265"/>
      <c r="O283" s="145"/>
      <c r="R283" s="145"/>
    </row>
    <row r="284" spans="3:18" ht="5.25" customHeight="1" thickBot="1" x14ac:dyDescent="0.25">
      <c r="C284" s="298"/>
      <c r="D284" s="298"/>
      <c r="E284" s="298"/>
      <c r="F284" s="298"/>
      <c r="G284" s="298"/>
      <c r="H284" s="298"/>
      <c r="I284" s="298"/>
      <c r="J284" s="298"/>
      <c r="K284" s="298"/>
      <c r="L284" s="298"/>
      <c r="M284" s="299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300"/>
      <c r="E287" s="301" t="s">
        <v>8</v>
      </c>
      <c r="F287" s="302">
        <v>137555</v>
      </c>
      <c r="G287" s="303">
        <v>7.1902938355312696E-3</v>
      </c>
      <c r="H287" s="304" t="s">
        <v>101</v>
      </c>
      <c r="I287" s="304"/>
      <c r="J287" s="304"/>
      <c r="K287" s="304"/>
      <c r="L287" s="305"/>
      <c r="M287" s="265" t="s">
        <v>78</v>
      </c>
      <c r="Q287" s="306"/>
    </row>
    <row r="288" spans="3:18" s="145" customFormat="1" ht="47.25" customHeight="1" thickTop="1" thickBot="1" x14ac:dyDescent="0.25">
      <c r="C288" s="258"/>
      <c r="D288" s="300"/>
      <c r="E288" s="307" t="s">
        <v>79</v>
      </c>
      <c r="F288" s="308">
        <v>84679</v>
      </c>
      <c r="G288" s="309">
        <v>1.3362344204526089E-3</v>
      </c>
      <c r="H288" s="310" t="s">
        <v>102</v>
      </c>
      <c r="I288" s="311"/>
      <c r="J288" s="311"/>
      <c r="K288" s="311"/>
      <c r="L288" s="312"/>
      <c r="M288" s="265"/>
      <c r="O288" s="313"/>
      <c r="Q288" s="306"/>
    </row>
    <row r="289" spans="3:20" s="145" customFormat="1" ht="47.25" customHeight="1" thickTop="1" thickBot="1" x14ac:dyDescent="0.25">
      <c r="C289" s="258"/>
      <c r="D289" s="300"/>
      <c r="E289" s="314" t="s">
        <v>80</v>
      </c>
      <c r="F289" s="315">
        <v>51406</v>
      </c>
      <c r="G289" s="309">
        <v>1.7014204882681128E-2</v>
      </c>
      <c r="H289" s="316" t="s">
        <v>103</v>
      </c>
      <c r="I289" s="311"/>
      <c r="J289" s="311"/>
      <c r="K289" s="311"/>
      <c r="L289" s="312"/>
      <c r="M289" s="265"/>
      <c r="O289" s="313"/>
      <c r="Q289" s="306"/>
    </row>
    <row r="290" spans="3:20" s="145" customFormat="1" ht="47.25" customHeight="1" thickTop="1" thickBot="1" x14ac:dyDescent="0.25">
      <c r="C290" s="258"/>
      <c r="D290" s="300"/>
      <c r="E290" s="307" t="s">
        <v>81</v>
      </c>
      <c r="F290" s="308">
        <v>557</v>
      </c>
      <c r="G290" s="309">
        <v>0</v>
      </c>
      <c r="H290" s="310" t="s">
        <v>104</v>
      </c>
      <c r="I290" s="311"/>
      <c r="J290" s="311"/>
      <c r="K290" s="311"/>
      <c r="L290" s="312"/>
      <c r="M290" s="265"/>
      <c r="O290" s="313"/>
      <c r="Q290" s="306"/>
    </row>
    <row r="291" spans="3:20" s="145" customFormat="1" ht="47.25" customHeight="1" thickTop="1" x14ac:dyDescent="0.2">
      <c r="C291" s="258"/>
      <c r="D291" s="300"/>
      <c r="E291" s="317" t="s">
        <v>82</v>
      </c>
      <c r="F291" s="318">
        <v>913</v>
      </c>
      <c r="G291" s="319">
        <v>9.9557522123894238E-3</v>
      </c>
      <c r="H291" s="320" t="s">
        <v>105</v>
      </c>
      <c r="I291" s="321"/>
      <c r="J291" s="321"/>
      <c r="K291" s="321"/>
      <c r="L291" s="322"/>
      <c r="M291" s="265"/>
      <c r="O291" s="313"/>
      <c r="Q291" s="306"/>
    </row>
    <row r="292" spans="3:20" ht="5.25" customHeight="1" x14ac:dyDescent="0.2">
      <c r="C292" s="96" t="s">
        <v>83</v>
      </c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323"/>
      <c r="P292" s="145"/>
      <c r="Q292" s="145"/>
      <c r="R292" s="145"/>
    </row>
    <row r="293" spans="3:20" s="1" customFormat="1" ht="18.75" customHeight="1" thickBot="1" x14ac:dyDescent="0.2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323"/>
      <c r="P293" s="324"/>
      <c r="Q293" s="324"/>
      <c r="R293" s="324"/>
    </row>
    <row r="294" spans="3:20" ht="50.25" customHeight="1" thickBot="1" x14ac:dyDescent="0.25">
      <c r="C294" s="2"/>
      <c r="D294" s="2"/>
      <c r="E294" s="3" t="str">
        <f>E242</f>
        <v>INDICADORES TURÍSTICOS DE TENERIFE definitivo</v>
      </c>
      <c r="F294" s="3"/>
      <c r="G294" s="3"/>
      <c r="H294" s="3"/>
      <c r="I294" s="3"/>
      <c r="J294" s="3"/>
      <c r="K294" s="3"/>
      <c r="L294" s="2"/>
      <c r="M294" s="2"/>
      <c r="O294" s="145"/>
      <c r="P294" s="145"/>
      <c r="Q294" s="145"/>
      <c r="R294" s="145"/>
      <c r="S294" s="145"/>
      <c r="T294" s="145"/>
    </row>
    <row r="295" spans="3:20" ht="5.25" customHeight="1" thickBot="1" x14ac:dyDescent="0.25">
      <c r="C295" s="4"/>
      <c r="O295" s="145"/>
      <c r="P295" s="145"/>
      <c r="Q295" s="145"/>
      <c r="R295" s="145"/>
      <c r="S295" s="145"/>
      <c r="T295" s="145"/>
    </row>
    <row r="296" spans="3:20" ht="18" customHeight="1" thickBot="1" x14ac:dyDescent="0.25">
      <c r="C296" s="222" t="s">
        <v>84</v>
      </c>
      <c r="D296" s="223"/>
      <c r="E296" s="223"/>
      <c r="F296" s="223"/>
      <c r="G296" s="223"/>
      <c r="H296" s="223"/>
      <c r="I296" s="223"/>
      <c r="J296" s="223"/>
      <c r="K296" s="223"/>
      <c r="L296" s="223"/>
      <c r="M296" s="224"/>
      <c r="O296" s="145"/>
      <c r="P296" s="145"/>
      <c r="Q296" s="145"/>
      <c r="R296" s="145"/>
      <c r="S296" s="145"/>
      <c r="T296" s="145"/>
    </row>
    <row r="297" spans="3:20" ht="5.25" customHeight="1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151"/>
      <c r="N297" s="257"/>
      <c r="O297" s="145"/>
      <c r="P297" s="145"/>
      <c r="Q297" s="145"/>
      <c r="R297" s="145"/>
      <c r="S297" s="145"/>
      <c r="T297" s="145"/>
    </row>
    <row r="298" spans="3:20" ht="27.75" customHeight="1" x14ac:dyDescent="0.2">
      <c r="C298" s="325" t="s">
        <v>7</v>
      </c>
      <c r="D298" s="326"/>
      <c r="E298" s="327" t="s">
        <v>8</v>
      </c>
      <c r="F298" s="35">
        <v>159070</v>
      </c>
      <c r="G298" s="328">
        <v>4.7753199338025354E-3</v>
      </c>
      <c r="H298" s="329" t="s">
        <v>106</v>
      </c>
      <c r="I298" s="329"/>
      <c r="J298" s="329"/>
      <c r="K298" s="329"/>
      <c r="L298" s="330"/>
      <c r="M298" s="265" t="s">
        <v>9</v>
      </c>
      <c r="O298" s="145"/>
      <c r="P298" s="145"/>
      <c r="Q298" s="145"/>
      <c r="R298" s="145"/>
      <c r="S298" s="145"/>
      <c r="T298" s="145"/>
    </row>
    <row r="299" spans="3:20" ht="34.5" customHeight="1" x14ac:dyDescent="0.2">
      <c r="C299" s="331"/>
      <c r="D299" s="332"/>
      <c r="E299" s="333" t="s">
        <v>85</v>
      </c>
      <c r="F299" s="46">
        <v>92778</v>
      </c>
      <c r="G299" s="140">
        <v>2.5718608169440493E-3</v>
      </c>
      <c r="H299" s="334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92.778 plazas, un 58,3% del total de plazas. Aumentan un 0,3% respecto al mismo periodo del año anterior.</v>
      </c>
      <c r="I299" s="334"/>
      <c r="J299" s="334"/>
      <c r="K299" s="334"/>
      <c r="L299" s="335"/>
      <c r="M299" s="265"/>
      <c r="O299" s="145"/>
      <c r="P299" s="145"/>
      <c r="Q299" s="145"/>
      <c r="R299" s="145"/>
      <c r="S299" s="145"/>
      <c r="T299" s="145"/>
    </row>
    <row r="300" spans="3:20" ht="41.25" customHeight="1" thickBot="1" x14ac:dyDescent="0.25">
      <c r="C300" s="336"/>
      <c r="D300" s="337"/>
      <c r="E300" s="338" t="s">
        <v>86</v>
      </c>
      <c r="F300" s="339">
        <v>66292</v>
      </c>
      <c r="G300" s="340">
        <v>7.8754523063824244E-3</v>
      </c>
      <c r="H300" s="341" t="s">
        <v>107</v>
      </c>
      <c r="I300" s="341"/>
      <c r="J300" s="341"/>
      <c r="K300" s="341"/>
      <c r="L300" s="342"/>
      <c r="M300" s="265"/>
      <c r="Q300" s="343"/>
    </row>
    <row r="301" spans="3:20" ht="34.5" hidden="1" customHeight="1" x14ac:dyDescent="0.2">
      <c r="C301" s="344" t="s">
        <v>12</v>
      </c>
      <c r="D301" s="345"/>
      <c r="E301" s="346" t="s">
        <v>8</v>
      </c>
      <c r="F301" s="347">
        <v>2879</v>
      </c>
      <c r="G301" s="348">
        <v>8.9292470677260649E-2</v>
      </c>
      <c r="H301" s="349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-1,6%.</v>
      </c>
      <c r="I301" s="349"/>
      <c r="J301" s="349"/>
      <c r="K301" s="349"/>
      <c r="L301" s="350"/>
      <c r="M301" s="265"/>
      <c r="Q301" s="343"/>
    </row>
    <row r="302" spans="3:20" ht="48.75" customHeight="1" thickTop="1" thickBot="1" x14ac:dyDescent="0.25">
      <c r="C302" s="351"/>
      <c r="D302" s="352"/>
      <c r="E302" s="353" t="s">
        <v>85</v>
      </c>
      <c r="F302" s="354">
        <v>2537</v>
      </c>
      <c r="G302" s="340">
        <v>-1.5521924718665092E-2</v>
      </c>
      <c r="H302" s="355"/>
      <c r="I302" s="355"/>
      <c r="J302" s="355"/>
      <c r="K302" s="355"/>
      <c r="L302" s="356"/>
      <c r="M302" s="265"/>
    </row>
    <row r="303" spans="3:20" ht="42" customHeight="1" thickTop="1" x14ac:dyDescent="0.2">
      <c r="C303" s="357" t="s">
        <v>13</v>
      </c>
      <c r="D303" s="358"/>
      <c r="E303" s="359" t="s">
        <v>8</v>
      </c>
      <c r="F303" s="360">
        <v>1082</v>
      </c>
      <c r="G303" s="348">
        <v>0.13061650992685481</v>
      </c>
      <c r="H303" s="361" t="s">
        <v>108</v>
      </c>
      <c r="I303" s="361"/>
      <c r="J303" s="361"/>
      <c r="K303" s="361"/>
      <c r="L303" s="362"/>
      <c r="M303" s="265"/>
    </row>
    <row r="304" spans="3:20" ht="34.5" customHeight="1" x14ac:dyDescent="0.2">
      <c r="C304" s="363"/>
      <c r="D304" s="364"/>
      <c r="E304" s="365" t="s">
        <v>85</v>
      </c>
      <c r="F304" s="79">
        <v>578</v>
      </c>
      <c r="G304" s="140">
        <v>-3.3444816053511683E-2</v>
      </c>
      <c r="H304" s="366" t="str">
        <f>CONCATENATE("Las plazas hoteleras estimadas se sitúan en ",FIXED(F304,0)," plazas, registrando un ",IF(G304&gt;0,"incremento del ","descenso del "),FIXED(G304*100,1),"%.")</f>
        <v>Las plazas hoteleras estimadas se sitúan en 578 plazas, registrando un descenso del -3,3%.</v>
      </c>
      <c r="I304" s="366"/>
      <c r="J304" s="366"/>
      <c r="K304" s="366"/>
      <c r="L304" s="367"/>
      <c r="M304" s="265"/>
    </row>
    <row r="305" spans="3:18" ht="34.5" customHeight="1" thickBot="1" x14ac:dyDescent="0.25">
      <c r="C305" s="368"/>
      <c r="D305" s="369"/>
      <c r="E305" s="370" t="s">
        <v>86</v>
      </c>
      <c r="F305" s="371">
        <v>504</v>
      </c>
      <c r="G305" s="340">
        <v>0.40389972144846786</v>
      </c>
      <c r="H305" s="372" t="s">
        <v>109</v>
      </c>
      <c r="I305" s="372"/>
      <c r="J305" s="372"/>
      <c r="K305" s="372"/>
      <c r="L305" s="373"/>
      <c r="M305" s="265"/>
    </row>
    <row r="306" spans="3:18" ht="39.75" customHeight="1" thickTop="1" x14ac:dyDescent="0.2">
      <c r="C306" s="374" t="s">
        <v>14</v>
      </c>
      <c r="D306" s="375"/>
      <c r="E306" s="346" t="s">
        <v>8</v>
      </c>
      <c r="F306" s="347">
        <v>27957</v>
      </c>
      <c r="G306" s="348">
        <v>4.0531487271103117E-2</v>
      </c>
      <c r="H306" s="349" t="s">
        <v>110</v>
      </c>
      <c r="I306" s="349"/>
      <c r="J306" s="349"/>
      <c r="K306" s="349"/>
      <c r="L306" s="350"/>
      <c r="M306" s="265"/>
    </row>
    <row r="307" spans="3:18" ht="34.5" customHeight="1" x14ac:dyDescent="0.2">
      <c r="C307" s="376"/>
      <c r="D307" s="377"/>
      <c r="E307" s="378" t="s">
        <v>85</v>
      </c>
      <c r="F307" s="66">
        <v>19202</v>
      </c>
      <c r="G307" s="140">
        <v>4.177517361111116E-2</v>
      </c>
      <c r="H307" s="379" t="str">
        <f>CONCATENATE("La oferta hotelera asciende a ",FIXED(F307,0),", cifra que se ",IF(G307&gt;0,"incrementa un ","reduce un "),FIXED(G307*100,1),"% respecto al año anterior.")</f>
        <v>La oferta hotelera asciende a 19.202, cifra que se incrementa un 4,2% respecto al año anterior.</v>
      </c>
      <c r="I307" s="379"/>
      <c r="J307" s="379"/>
      <c r="K307" s="379"/>
      <c r="L307" s="380"/>
      <c r="M307" s="265"/>
    </row>
    <row r="308" spans="3:18" ht="34.5" customHeight="1" thickBot="1" x14ac:dyDescent="0.25">
      <c r="C308" s="381"/>
      <c r="D308" s="382"/>
      <c r="E308" s="353" t="s">
        <v>86</v>
      </c>
      <c r="F308" s="354">
        <v>8755</v>
      </c>
      <c r="G308" s="340">
        <v>3.7814129919393036E-2</v>
      </c>
      <c r="H308" s="355" t="str">
        <f>CONCATENATE("Las plazas extrahoteras estimadas ascienden a ",FIXED(F308,0),", las cuales ",IF(G308&gt;0,"se incrementan un ","descienden un "),FIXED(G308*100,1),"%.")</f>
        <v>Las plazas extrahoteras estimadas ascienden a 8.755, las cuales se incrementan un 3,8%.</v>
      </c>
      <c r="I308" s="355"/>
      <c r="J308" s="355"/>
      <c r="K308" s="355"/>
      <c r="L308" s="356"/>
      <c r="M308" s="265"/>
    </row>
    <row r="309" spans="3:18" ht="34.5" customHeight="1" thickTop="1" x14ac:dyDescent="0.2">
      <c r="C309" s="383" t="s">
        <v>15</v>
      </c>
      <c r="D309" s="384"/>
      <c r="E309" s="385" t="s">
        <v>8</v>
      </c>
      <c r="F309" s="386">
        <v>127152</v>
      </c>
      <c r="G309" s="348">
        <v>-5.4284060510301213E-3</v>
      </c>
      <c r="H309" s="361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127.152 experimentando un descenso interanual del -0,5%.</v>
      </c>
      <c r="I309" s="361"/>
      <c r="J309" s="361"/>
      <c r="K309" s="361"/>
      <c r="L309" s="362"/>
      <c r="M309" s="265"/>
    </row>
    <row r="310" spans="3:18" ht="34.5" customHeight="1" x14ac:dyDescent="0.2">
      <c r="C310" s="387"/>
      <c r="D310" s="388"/>
      <c r="E310" s="389" t="s">
        <v>85</v>
      </c>
      <c r="F310" s="91">
        <v>70461</v>
      </c>
      <c r="G310" s="140">
        <v>-6.6541666079258377E-3</v>
      </c>
      <c r="H310" s="366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-0,7% respecto al mismo período del año anterior.</v>
      </c>
      <c r="I310" s="366"/>
      <c r="J310" s="366"/>
      <c r="K310" s="366"/>
      <c r="L310" s="367"/>
      <c r="M310" s="265"/>
    </row>
    <row r="311" spans="3:18" ht="34.5" customHeight="1" x14ac:dyDescent="0.2">
      <c r="C311" s="387"/>
      <c r="D311" s="388"/>
      <c r="E311" s="390" t="s">
        <v>86</v>
      </c>
      <c r="F311" s="391">
        <v>56691</v>
      </c>
      <c r="G311" s="392">
        <v>-3.9006905276474102E-3</v>
      </c>
      <c r="H311" s="393" t="s">
        <v>111</v>
      </c>
      <c r="I311" s="393"/>
      <c r="J311" s="393"/>
      <c r="K311" s="393"/>
      <c r="L311" s="394"/>
      <c r="M311" s="265"/>
    </row>
    <row r="312" spans="3:18" ht="5.25" customHeight="1" thickBot="1" x14ac:dyDescent="0.25">
      <c r="C312" s="298"/>
      <c r="D312" s="298"/>
      <c r="E312" s="298"/>
      <c r="F312" s="298"/>
      <c r="G312" s="298"/>
      <c r="H312" s="298"/>
      <c r="I312" s="298"/>
      <c r="J312" s="298"/>
      <c r="K312" s="298"/>
      <c r="L312" s="298"/>
      <c r="M312" s="299"/>
      <c r="N312" s="257"/>
      <c r="O312" s="145"/>
      <c r="R312" s="145"/>
    </row>
    <row r="313" spans="3:18" ht="19.5" customHeight="1" thickBot="1" x14ac:dyDescent="0.25">
      <c r="C313" s="27" t="s">
        <v>87</v>
      </c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57"/>
      <c r="O313" s="145"/>
      <c r="P313" s="145"/>
      <c r="Q313" s="145"/>
    </row>
    <row r="314" spans="3:18" ht="5.25" customHeight="1" x14ac:dyDescent="0.2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151"/>
      <c r="O314" s="145"/>
      <c r="P314" s="145"/>
      <c r="Q314" s="145"/>
    </row>
    <row r="315" spans="3:18" ht="95.25" customHeight="1" thickBot="1" x14ac:dyDescent="0.25">
      <c r="C315" s="395" t="s">
        <v>88</v>
      </c>
      <c r="D315" s="396"/>
      <c r="E315" s="397" t="s">
        <v>89</v>
      </c>
      <c r="F315" s="398">
        <v>237622</v>
      </c>
      <c r="G315" s="303">
        <v>-0.10436768785429984</v>
      </c>
      <c r="H315" s="399" t="s">
        <v>112</v>
      </c>
      <c r="I315" s="399"/>
      <c r="J315" s="399"/>
      <c r="K315" s="399"/>
      <c r="L315" s="400"/>
      <c r="M315" s="265" t="s">
        <v>114</v>
      </c>
    </row>
    <row r="316" spans="3:18" ht="45.75" hidden="1" customHeight="1" x14ac:dyDescent="0.2">
      <c r="C316" s="395"/>
      <c r="D316" s="396"/>
      <c r="E316" s="401" t="s">
        <v>90</v>
      </c>
      <c r="F316" s="318">
        <v>0</v>
      </c>
      <c r="G316" s="319">
        <v>-1</v>
      </c>
      <c r="H316" s="402" t="s">
        <v>113</v>
      </c>
      <c r="I316" s="402"/>
      <c r="J316" s="402"/>
      <c r="K316" s="402"/>
      <c r="L316" s="403"/>
      <c r="M316" s="265"/>
    </row>
    <row r="317" spans="3:18" ht="13.5" thickTop="1" x14ac:dyDescent="0.2">
      <c r="C317" s="404"/>
      <c r="D317" s="405"/>
      <c r="E317" s="405"/>
      <c r="F317" s="405"/>
      <c r="G317" s="405"/>
      <c r="H317" s="405"/>
      <c r="I317" s="405"/>
      <c r="J317" s="405"/>
      <c r="K317" s="405"/>
      <c r="L317" s="405"/>
      <c r="M317" s="405"/>
    </row>
    <row r="318" spans="3:18" ht="29.25" customHeight="1" x14ac:dyDescent="0.2"/>
    <row r="319" spans="3:18" ht="18" customHeight="1" x14ac:dyDescent="0.2">
      <c r="C319" s="406" t="s">
        <v>91</v>
      </c>
      <c r="D319" s="406"/>
      <c r="E319" s="406"/>
      <c r="F319" s="406"/>
      <c r="G319" s="406"/>
      <c r="H319" s="406"/>
      <c r="I319" s="406"/>
      <c r="J319" s="406"/>
      <c r="K319" s="406"/>
      <c r="L319" s="406"/>
      <c r="M319" s="406"/>
    </row>
    <row r="321" spans="5:6" ht="6.75" customHeight="1" x14ac:dyDescent="0.2"/>
    <row r="323" spans="5:6" ht="8.25" customHeight="1" x14ac:dyDescent="0.2"/>
    <row r="326" spans="5:6" x14ac:dyDescent="0.2">
      <c r="E326" s="407"/>
      <c r="F326" s="407"/>
    </row>
    <row r="327" spans="5:6" x14ac:dyDescent="0.2">
      <c r="E327" s="407"/>
      <c r="F327" s="407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H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mayo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2017-06-28T09:37:23+00:00</PublishingStartDate>
    <_dlc_DocId xmlns="8b099203-c902-4a5b-992f-1f849b15ff82">Q5F7QW3RQ55V-2035-356</_dlc_DocId>
    <_dlc_DocIdUrl xmlns="8b099203-c902-4a5b-992f-1f849b15ff82">
      <Url>http://admin.webtenerife.com/es/investigacion/Situacion-turistica/indicadores-turisticos/_layouts/DocIdRedir.aspx?ID=Q5F7QW3RQ55V-2035-356</Url>
      <Description>Q5F7QW3RQ55V-2035-356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68E47D-2B80-4F2E-8867-A5BAF319A397}"/>
</file>

<file path=customXml/itemProps2.xml><?xml version="1.0" encoding="utf-8"?>
<ds:datastoreItem xmlns:ds="http://schemas.openxmlformats.org/officeDocument/2006/customXml" ds:itemID="{9D8F2FA7-C750-433A-999A-9BED95F76F56}"/>
</file>

<file path=customXml/itemProps3.xml><?xml version="1.0" encoding="utf-8"?>
<ds:datastoreItem xmlns:ds="http://schemas.openxmlformats.org/officeDocument/2006/customXml" ds:itemID="{E84033A8-75AF-4A69-BC98-92CD6C48A5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(mayo y acumulado 2017)</dc:title>
  <dc:creator>Marjorie Perez Garcia</dc:creator>
  <cp:lastModifiedBy>Marjorie Perez Garcia</cp:lastModifiedBy>
  <dcterms:created xsi:type="dcterms:W3CDTF">2017-06-21T14:04:02Z</dcterms:created>
  <dcterms:modified xsi:type="dcterms:W3CDTF">2017-06-21T14:04:43Z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47eb8cf6-4d10-4857-af65-6f1c4facdfa2</vt:lpwstr>
  </property>
</Properties>
</file>