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turismodetenerife.sharepoint.com/sites/CONTRATACIONPUBLICA/Documentos compartidos/General/1_Transparencia/2025/12_Contrat_Publica/Contratos/"/>
    </mc:Choice>
  </mc:AlternateContent>
  <xr:revisionPtr revIDLastSave="317" documentId="8_{615F3EB8-42AE-4928-8A3B-9AF93E17C63A}" xr6:coauthVersionLast="47" xr6:coauthVersionMax="47" xr10:uidLastSave="{00922731-1EB4-43AD-9A2E-E6BB330C6580}"/>
  <bookViews>
    <workbookView xWindow="-120" yWindow="-120" windowWidth="29040" windowHeight="15720" xr2:uid="{948CC366-53E4-4A0A-9992-2FEE9ABA7BB6}"/>
  </bookViews>
  <sheets>
    <sheet name="Contratación-licitación_2021" sheetId="1" r:id="rId1"/>
  </sheets>
  <definedNames>
    <definedName name="_xlnm._FilterDatabase" localSheetId="0" hidden="1">'Contratación-licitación_2021'!$B$3:$P$3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1" l="1"/>
  <c r="K13" i="1"/>
  <c r="L13" i="1" s="1"/>
  <c r="J12" i="1" l="1"/>
  <c r="J25" i="1"/>
  <c r="O25" i="1" s="1"/>
  <c r="K25" i="1" l="1"/>
  <c r="L25" i="1" s="1"/>
  <c r="O27" i="1" l="1"/>
  <c r="K27" i="1"/>
  <c r="L27" i="1" s="1"/>
  <c r="L29" i="1"/>
</calcChain>
</file>

<file path=xl/sharedStrings.xml><?xml version="1.0" encoding="utf-8"?>
<sst xmlns="http://schemas.openxmlformats.org/spreadsheetml/2006/main" count="304" uniqueCount="228">
  <si>
    <t>Fecha</t>
  </si>
  <si>
    <t xml:space="preserve">Adjudicatario </t>
  </si>
  <si>
    <t>Importe Adjudicación</t>
  </si>
  <si>
    <t xml:space="preserve">Prórroga </t>
  </si>
  <si>
    <t>Nº de expediente</t>
  </si>
  <si>
    <t>Contrato</t>
  </si>
  <si>
    <t>Objeto Contrato- CPV</t>
  </si>
  <si>
    <t>Tipo de Procedimiento</t>
  </si>
  <si>
    <t xml:space="preserve">Plazo de Ejecución </t>
  </si>
  <si>
    <t>Adjudicación</t>
  </si>
  <si>
    <t>CIF</t>
  </si>
  <si>
    <t>Base imponible</t>
  </si>
  <si>
    <t>Impuestos indirectos</t>
  </si>
  <si>
    <t>Impuestos incluidos</t>
  </si>
  <si>
    <t>Cuantía</t>
  </si>
  <si>
    <t xml:space="preserve">Duración </t>
  </si>
  <si>
    <t>12 MESES</t>
  </si>
  <si>
    <t>N/A</t>
  </si>
  <si>
    <t>ABIERTO SUJETO A REGULACIÓN ARMONIZADA</t>
  </si>
  <si>
    <t>ABIERTO SIMPLIFICADO</t>
  </si>
  <si>
    <t>24 MESES</t>
  </si>
  <si>
    <t>79340000 - Servicios de publicidad y de marketing.
79341100 - Servicios de consultoría en publicidad.
79341200 - Servicios de gestión publicitaria.
79416200 - Servicios de consultoría en relaciones públicas</t>
  </si>
  <si>
    <t>14/2021</t>
  </si>
  <si>
    <t>Contrato de servicios consistente en la renovación de la licencia de gestor Sitecore, migración del sistema actual a la modalidad cloud, y bolsa de mantenimiento evolutivo</t>
  </si>
  <si>
    <t>72200000 - Servicios de programación de «software» y de consultoría. 48224000 - Paquetes de software de edición de páginas web.</t>
  </si>
  <si>
    <t>NOVICELL ES BUSINESS ONLINE, S.L.</t>
  </si>
  <si>
    <t>ESB65029613</t>
  </si>
  <si>
    <t>15/2021</t>
  </si>
  <si>
    <t>Suscripción, durante 24 meses, con posibilidad de prórroga, a las BBDD y herramienta de consulta siguientes de AirDNA</t>
  </si>
  <si>
    <t xml:space="preserve">72321000-1 Servicios de bases de datos con valor añadido
72300000-8 Servicios relacionados con datos </t>
  </si>
  <si>
    <t>DISPOSICIÓN 9ª LCSP</t>
  </si>
  <si>
    <t>AIRDNA, LLC</t>
  </si>
  <si>
    <t>US473920171</t>
  </si>
  <si>
    <t>8.940,00 € POR AÑO</t>
  </si>
  <si>
    <t>PRÓRROGAS SUCESIVAS POR DOCE MESES POR TRES AÑOS HASTA UN PERIODO MÁXIMO DE CINCO AÑOS</t>
  </si>
  <si>
    <t>ABIERTO</t>
  </si>
  <si>
    <t>Contratación del servicio de agencias de viajes para SPET, TURISMO DE TENERIFE, S.A.</t>
  </si>
  <si>
    <t>ESA07055445</t>
  </si>
  <si>
    <t>34/2021</t>
  </si>
  <si>
    <t>Servicios de publicidad, asesoramiento, desarrollo de acciones promocionales, comunicación y relaciones con los medios y representación industria turística para la isla de Tenerife en general y por marcas en los mercados de Reino Unido e Irlanda.</t>
  </si>
  <si>
    <t>FOUR COMMUNICATIONS LTD</t>
  </si>
  <si>
    <t>GB04286449</t>
  </si>
  <si>
    <t>PRÓRROGAS SUCESIVAS POR DOCE MESES POR CUATRO AÑOS HASTA UN PERIODO MÁXIMO DE CINCO AÑOS</t>
  </si>
  <si>
    <t>79340000 - Servicios de publicidad y de marketing.
79341100 - Servicios de consultoría en publicidad.
79341200 - Servicios de gestión publicitaria.
79416200 - Servicios de consultoría en relaciones públicas.</t>
  </si>
  <si>
    <t>55/2021</t>
  </si>
  <si>
    <t>Servicios de publicidad, asesoramiento, desarrollo de acciones promocionales, comunicación y relaciones con los medios y representación industria turística para la isla de Tenerife en general y por marcas en los mercados de Estados Unidos y Canadá</t>
  </si>
  <si>
    <t>NEWLINK CONSULTING AND COMMUNICATIONS SPAIN S.A</t>
  </si>
  <si>
    <t>ESA81867202</t>
  </si>
  <si>
    <t>Nº Contrato</t>
  </si>
  <si>
    <t>C006/2022</t>
  </si>
  <si>
    <t>C012/2022</t>
  </si>
  <si>
    <t>C021/2021</t>
  </si>
  <si>
    <t>C020/2022</t>
  </si>
  <si>
    <t>01/2022</t>
  </si>
  <si>
    <t>Contratación del servicio de comunicación, relaciones con los medios y de representación turística de la isla de Tenerife en general, así como de sus marcas, para el mercado de Alemania, Austria y Suiza</t>
  </si>
  <si>
    <t>79340000-9: Servicios de Publicidad y Marketing
79341100-7: Servicio de Consultoría en Publicidad 
79341200-8: Servicio de Gestión publicitaria
79416200-5: Servicios de Consultoría en Relaciones Públicas</t>
  </si>
  <si>
    <t>GLOBAL COMMUNICATION EXPERTS GBMH</t>
  </si>
  <si>
    <t>DE24228651</t>
  </si>
  <si>
    <t>C023/2022</t>
  </si>
  <si>
    <t>09/2022</t>
  </si>
  <si>
    <t>Servicios consistentes en la realización y gestión de una estrategia y líneas de trabajo para mejorar la conectividad aérea de Tenerife con países de Europa, África Occidental, Asia y Continente Americano.</t>
  </si>
  <si>
    <t>79400000 - Servicios de consultoría comercial y de gestión y servicios afines.</t>
  </si>
  <si>
    <t>INFORMA MARKETS (US) LIMITED</t>
  </si>
  <si>
    <t>GB000370721</t>
  </si>
  <si>
    <t>PRÓRROGAS SUCESIVAS POR DOCE MESES POR DOS AÑOS HASTA UN PERIODO MÁXIMO DE TRES AÑOS</t>
  </si>
  <si>
    <t>C037/2022</t>
  </si>
  <si>
    <t>16/2022</t>
  </si>
  <si>
    <t>Servicios de publicidad, asesoramiento, desarrollo de acciones promocionales, comunicación y relaciones con los medios y representación industria turística para la isla de Tenerife en general y por marcas en los mercados de Francia, Suiza francófona y Mónaco.</t>
  </si>
  <si>
    <t xml:space="preserve">ARTICLE 11 SARL </t>
  </si>
  <si>
    <t>N0245880J</t>
  </si>
  <si>
    <t>PRÓRROGAS SUCESIVAS POR DOCE MESES POR DOS AÑOS HASTA UN PERIODO MÁXIMO DE CINCO AÑOS</t>
  </si>
  <si>
    <t>C005/2023</t>
  </si>
  <si>
    <t>31/2022</t>
  </si>
  <si>
    <t>Servicios de publicidad, asesoramiento, desarrollo de acciones promocionales, comunicación y relaciones con los medios y representación industria turística para la isla de Tenerife en general y por marcas en los mercados de Bélgica (zonas habla francófona y neerlandesa), Países Bajos y Luxemburgo (Benelux).</t>
  </si>
  <si>
    <t>UTE INTERFACE TOURISM B.V. y THX AGENCY B.V</t>
  </si>
  <si>
    <t>NL858924596B01 - BE0778.996.706</t>
  </si>
  <si>
    <t>PRÓRROGAS SUCESIVAS POR DOCE MESES HASTA UN PERIODO MÁXIMO DE CINCO AÑOS</t>
  </si>
  <si>
    <t>C024/2023</t>
  </si>
  <si>
    <t>16/2023</t>
  </si>
  <si>
    <t>Asesoramiento externo del producto golf para potenciar la demanda de turistas de perfil socio económico medio, medio-alto, reforzar la imagen de marca del destino, potenciar la isla como destino turístico ideal para la práctica de golf durante todo el año.</t>
  </si>
  <si>
    <t>79416200 - Servicios de consultoría en relaciones públicas.
79413000 - Servicios de consultoría en gestión de marketing.</t>
  </si>
  <si>
    <t>CARLOS ALBERTO BEAUTELL</t>
  </si>
  <si>
    <t xml:space="preserve">ES4379550W </t>
  </si>
  <si>
    <t>C005/2024</t>
  </si>
  <si>
    <t>28/2023</t>
  </si>
  <si>
    <t>Contratación de los servicios de una agencia de intermediación turística para la coordinación y gestión de viajes de familiarización para agentes de viajes y prensa especializada en la isla de Tenerife.</t>
  </si>
  <si>
    <t>63510000-7 servicio de agencia de viajes y servicios similares
63515000-2 servicio de viajes
63516000-9 servicio de gestión de viajes</t>
  </si>
  <si>
    <t>VIAJES EL CORTE INGLÉS S.A.</t>
  </si>
  <si>
    <t>ESA28229813</t>
  </si>
  <si>
    <t>C023/2023</t>
  </si>
  <si>
    <t>01/2023 LOTE I</t>
  </si>
  <si>
    <t>Contrato de los servicios para la contratación de una empresa de logística integral para el transporte del material promocional de TURISMO DE TENERIFE</t>
  </si>
  <si>
    <t>60161000 - Servicios de transporte de paquetes.</t>
  </si>
  <si>
    <t>JESA CARGO ADUANAS S.L.</t>
  </si>
  <si>
    <t>ESB85558625</t>
  </si>
  <si>
    <t>Fecha última prórroga</t>
  </si>
  <si>
    <t>Nº Prórroga</t>
  </si>
  <si>
    <t>C008/2025</t>
  </si>
  <si>
    <t>42/2023</t>
  </si>
  <si>
    <t>Servicios de recopilación de contenidos, elaboración, traducción, actualización, dinamización y alojamiento en la web del destino de la agenda cultural mensual y de los eventos de interés para Turismo de Tenerife</t>
  </si>
  <si>
    <t>79341200 - Servicios de gestión publicitaria.
22200000 - Periódicos, revistas especializadas, publicaciones periódicas y revistas.
22212000 - Publicaciones periódicas.
79530000 - Servicios de traducción</t>
  </si>
  <si>
    <t>JUAN JOSÉ FUENTES TABARES S.L.U.</t>
  </si>
  <si>
    <t xml:space="preserve">ESB38722898 </t>
  </si>
  <si>
    <t>P001/2025</t>
  </si>
  <si>
    <t>C011/2024</t>
  </si>
  <si>
    <t>36/2023</t>
  </si>
  <si>
    <t>Servicio de limpieza de las dependencias de Turismo de Tenerife</t>
  </si>
  <si>
    <t>90919200 - Servicios de limpieza de oficinas.</t>
  </si>
  <si>
    <t xml:space="preserve">SERVICIOS GENERALES CANSERVI S.L. </t>
  </si>
  <si>
    <t>ESB76276245</t>
  </si>
  <si>
    <t>P002/2025</t>
  </si>
  <si>
    <t>P003/2025</t>
  </si>
  <si>
    <t>C022/2024</t>
  </si>
  <si>
    <t>63510000 - Servicios de agencias de viajes y servicios similares.</t>
  </si>
  <si>
    <t xml:space="preserve">B TRAVEL TURISMO ACCESIBLA, S.A. </t>
  </si>
  <si>
    <t>03/2024 LOTE I-LOTE II</t>
  </si>
  <si>
    <t>P004/2025</t>
  </si>
  <si>
    <t>C036/2024</t>
  </si>
  <si>
    <t>24/2024</t>
  </si>
  <si>
    <t>Servicios de organización y seguimiento de la ejecución de rutas culturales, en la naturaleza, de turismo activo y de avistamiento de cetáceos, dirigido a colectivos vulnerables en riesgo de exclusión social en Tenerife, como parte de la campaña de sensibilización turística y de conocimiento de los valores naturales y culturales de Tenerife</t>
  </si>
  <si>
    <t>63500000 - Servicios de agencia de viajes, operadores turísticos y asistencia al turista.</t>
  </si>
  <si>
    <t>9 MESES</t>
  </si>
  <si>
    <t xml:space="preserve"> RUT GOMEZ LINACERO</t>
  </si>
  <si>
    <t>ES70805385T</t>
  </si>
  <si>
    <t>P006/2025</t>
  </si>
  <si>
    <t>P009/2025</t>
  </si>
  <si>
    <t>P021/2025</t>
  </si>
  <si>
    <t>PE01/2025. Prórroga excepciomal</t>
  </si>
  <si>
    <t>NP001/2025 No se prórroga</t>
  </si>
  <si>
    <t>PE02/2025 Prórroga excepcional</t>
  </si>
  <si>
    <t>P015/2025</t>
  </si>
  <si>
    <t>P020/2025</t>
  </si>
  <si>
    <t>P014/2025</t>
  </si>
  <si>
    <t>P017/2025</t>
  </si>
  <si>
    <t>P010/2025</t>
  </si>
  <si>
    <t>P022/2025</t>
  </si>
  <si>
    <t>C037/2024</t>
  </si>
  <si>
    <t>11/2024</t>
  </si>
  <si>
    <t>Servicio consistente en el acceso a una base de datos jurídica, para la búsqueda y consulta de contenidos legales y jurisprudencia.</t>
  </si>
  <si>
    <t>79980000 - Servicios de suscripción</t>
  </si>
  <si>
    <t>LA LEY SOLUCIONES LEGALES S.A.</t>
  </si>
  <si>
    <t>ESA58417346</t>
  </si>
  <si>
    <t>P011/2025</t>
  </si>
  <si>
    <t>C025/2024</t>
  </si>
  <si>
    <t>02/2024</t>
  </si>
  <si>
    <t>Servicios de una empresa de diseño gráfico, para la elaboración de contenidos audiovisuales, creatividades, adaptaciones gráficas y copies publicitarios</t>
  </si>
  <si>
    <t>798225007: Servicio de diseño gráfico
79415200-8: Servicios de consultoría en diseño
92111220-0: Producción de videocintas publicitarias</t>
  </si>
  <si>
    <t>FLECH FAMILY COMMUNICATION</t>
  </si>
  <si>
    <t>ESB76600345</t>
  </si>
  <si>
    <t>C015/2023</t>
  </si>
  <si>
    <t>04/2023</t>
  </si>
  <si>
    <t>P005/2025</t>
  </si>
  <si>
    <t xml:space="preserve">FORUM ACTIVA CANARIAS SLU </t>
  </si>
  <si>
    <t>C026/2024</t>
  </si>
  <si>
    <t>09/2024</t>
  </si>
  <si>
    <t>Servicio de asesoramiento de soporte informático nivel 1</t>
  </si>
  <si>
    <t>503241003 Servicios de mantenimiento de sistemas</t>
  </si>
  <si>
    <t>ATLANTIS TECNOLOGIA Y SISTEMAS S.L.U.</t>
  </si>
  <si>
    <t>ESB76590660</t>
  </si>
  <si>
    <t>P008/2025</t>
  </si>
  <si>
    <t>P007/2025</t>
  </si>
  <si>
    <t>C040/2024</t>
  </si>
  <si>
    <t>23/2024</t>
  </si>
  <si>
    <t>Contratación de los servicios de una agencia de comunicación para la gestión de la comunicación en medios insulares y regionales de las novedades del destino y de la importancia del Turismo para Tenerife.</t>
  </si>
  <si>
    <t>79341400 - Servicios de campañas de publicidad.</t>
  </si>
  <si>
    <t>AS COMUNICACION Y PUBLICIDAD, S.L.</t>
  </si>
  <si>
    <t>ESB38745865</t>
  </si>
  <si>
    <t>PRÓRROGAS SUCESIVAS POR DOCE MESES HASTA UN PERIODO MÁXIMO DE TRES AÑOS</t>
  </si>
  <si>
    <t>C035/2024</t>
  </si>
  <si>
    <t>26/2024</t>
  </si>
  <si>
    <t>Servicios de traducción de textos y documentos a varios idiomas para SPET, Turismo de Tenerife, S.A.,</t>
  </si>
  <si>
    <t>79530000-8 Servicios de traducción</t>
  </si>
  <si>
    <t>ABIERTO SIMPLIFICADO ABREVIADO</t>
  </si>
  <si>
    <t>ONCALL EUROPA S.L.</t>
  </si>
  <si>
    <t>ESB72538655</t>
  </si>
  <si>
    <t>P012/2025</t>
  </si>
  <si>
    <t>P013/2025</t>
  </si>
  <si>
    <t>C004/2025</t>
  </si>
  <si>
    <t>52/2024</t>
  </si>
  <si>
    <t>Renovación y uso de la certificación de Tenerife como DESTINO BIOSPHERE</t>
  </si>
  <si>
    <t>90714300 - Servicios de auditoría medioambiental sectoriales.</t>
  </si>
  <si>
    <t>NEGOCIADO SIN PUBLICIDAD POR EXCLUSIVIDAD</t>
  </si>
  <si>
    <t>INSTITUTO DE TURISMO RESPONSABLE</t>
  </si>
  <si>
    <t>ESG81709842</t>
  </si>
  <si>
    <t>55/2024</t>
  </si>
  <si>
    <t>Servicio consistente en el mantenimiento de 37 webcams que permitan mostrar en tiempo real el ambiente, las condiciones y los atractivos de Tenerife</t>
  </si>
  <si>
    <t>32270000 - Aparatos de transmisión digital.</t>
  </si>
  <si>
    <t>NEGOCIADO SIN PUBLICIDAD POR EXCLUSIVIDAD POR RAZONES TÉCNICAS</t>
  </si>
  <si>
    <t>PAOLO AGOSTINIANI</t>
  </si>
  <si>
    <t>Y3058997B</t>
  </si>
  <si>
    <t>P018/2025</t>
  </si>
  <si>
    <t>P019/2025</t>
  </si>
  <si>
    <t>C007/2024</t>
  </si>
  <si>
    <t>C032/2024</t>
  </si>
  <si>
    <t>15/2024</t>
  </si>
  <si>
    <t>El objeto del presente contrato consiste en la implementación de una plataforma automatizada de accesibilidad y usabilidad para la web de Turismo de Tenerife, bajo el dominio webtenerife.com,
incluyendo seis idiomas (español, inglés, francés, alemán, italiano, holandés), así como el mantenimiento de la plataforma, los servicios obligatorios del RD 1112/2021 y auditoria de accesibilidad</t>
  </si>
  <si>
    <t>48000000 - Paquetes de software y sistemas de información. 72268000 - Servicios de suministro de «software». 72416000 - Proveedores de servicio de aplicaciones. 72810000 - Servicios de auditoría informática.</t>
  </si>
  <si>
    <t>ACCESIT INCLUSIVO S.L</t>
  </si>
  <si>
    <t>ESB16818601</t>
  </si>
  <si>
    <t>NP003/2025 No se prórroga</t>
  </si>
  <si>
    <t>Servicios de gestión integral de las oficinas de información turística situadas en los aeropuertos TFS y TFN-Ciudad de La Laguna</t>
  </si>
  <si>
    <t>63513000 - Servicios de información turística</t>
  </si>
  <si>
    <t xml:space="preserve">ESB38840328 </t>
  </si>
  <si>
    <t>PRÓRROGAS SUCESIVAS POR 24 MESES HASTA UN PERIODO MÁXIMO DE CUATRO AÑOS</t>
  </si>
  <si>
    <t>27/2021 Lote I</t>
  </si>
  <si>
    <t>Contrato de solución de comunicaciones de voz y datos en movilidad</t>
  </si>
  <si>
    <t>64212000 - Servicios de telefonía móvil</t>
  </si>
  <si>
    <t xml:space="preserve">ABIERTO </t>
  </si>
  <si>
    <t>27/2021 Lote II</t>
  </si>
  <si>
    <t>Contratos de Internet corporativo</t>
  </si>
  <si>
    <t>72411000 - Proveedor de servicios de Internet (PSI)</t>
  </si>
  <si>
    <t>48 MESES</t>
  </si>
  <si>
    <t>VODAFONE ESPAÑA, S.A.U.</t>
  </si>
  <si>
    <t>ESA80907397</t>
  </si>
  <si>
    <t>UNA PRÓRROGA POR DOCE MESES HASTA UN PERIODO MÁXIMO DE CINCO AÑOS</t>
  </si>
  <si>
    <t>P016/2025</t>
  </si>
  <si>
    <t xml:space="preserve">C035/2021 </t>
  </si>
  <si>
    <t xml:space="preserve">C036/2021 </t>
  </si>
  <si>
    <t>C031/2023</t>
  </si>
  <si>
    <t>31/2023</t>
  </si>
  <si>
    <t>Servicios de consultoría vinculados a la marca Tenerife Film Commission, relacionadas con el sector audiovisual, animación y postproducción</t>
  </si>
  <si>
    <t>72224000-1 Servicios de consultoría en gestión de proyectos</t>
  </si>
  <si>
    <t>NEGOCIADO SIN PUBLICIDAD</t>
  </si>
  <si>
    <t>PROYECTO FOXTER, S.L.</t>
  </si>
  <si>
    <t>ESB76753730</t>
  </si>
  <si>
    <t>NP002/2025 No se prórroga</t>
  </si>
  <si>
    <t>UNA PRÓRROGA POR DOCE MESES HASTA UN PERIODO MÁXIMO DE TRES AÑOS</t>
  </si>
  <si>
    <t>Contratos prorrogados y no prorrogados en 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</si>
</sst>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019"/>
    <numFmt numFmtId="165" formatCode="#,##0.00&quot; &quot;[$€-C0A];[Red]&quot;-&quot;#,##0.00&quot; &quot;[$€-C0A]"/>
    <numFmt numFmtId="166" formatCode="#,##0.00&quot; &quot;[$€-C0A]"/>
  </numFmts>
  <fonts count="8" x14ac:knownFonts="1">
    <font>
      <sz val="11"/>
      <color theme="1"/>
      <name val="Aptos Narrow"/>
      <family val="2"/>
      <scheme val="minor"/>
    </font>
    <font>
      <sz val="11"/>
      <color rgb="FF000000"/>
      <name val="Calibri"/>
      <family val="2"/>
    </font>
    <font>
      <b/>
      <sz val="14"/>
      <color rgb="FFFFFFFF"/>
      <name val="Calibri"/>
      <family val="2"/>
    </font>
    <font>
      <b/>
      <u/>
      <sz val="20"/>
      <color rgb="FFFFFFFF"/>
      <name val="Calibri"/>
      <family val="2"/>
    </font>
    <font>
      <b/>
      <u/>
      <sz val="14"/>
      <color rgb="FFFFFFFF"/>
      <name val="Calibri"/>
      <family val="2"/>
    </font>
    <font>
      <b/>
      <sz val="14"/>
      <color rgb="FF002060"/>
      <name val="Calibri"/>
      <family val="2"/>
    </font>
    <font>
      <sz val="12"/>
      <color rgb="FF002060"/>
      <name val="Calibri"/>
      <family val="2"/>
    </font>
    <font>
      <sz val="12"/>
      <color rgb="FF000000"/>
      <name val="Calibri"/>
      <family val="2"/>
    </font>
  </fonts>
  <fills count="5">
    <fill>
      <patternFill patternType="none"/>
    </fill>
    <fill>
      <patternFill patternType="gray125"/>
    </fill>
    <fill>
      <patternFill patternType="solid">
        <fgColor rgb="FF305496"/>
        <bgColor rgb="FF305496"/>
      </patternFill>
    </fill>
    <fill>
      <patternFill patternType="solid">
        <fgColor rgb="FF8EA9DB"/>
        <bgColor rgb="FF8EA9DB"/>
      </patternFill>
    </fill>
    <fill>
      <patternFill patternType="solid">
        <fgColor theme="0"/>
        <bgColor indexed="64"/>
      </patternFill>
    </fill>
  </fills>
  <borders count="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1" fillId="0" borderId="0"/>
  </cellStyleXfs>
  <cellXfs count="40">
    <xf numFmtId="0" fontId="0" fillId="0" borderId="0" xfId="0"/>
    <xf numFmtId="164" fontId="2" fillId="2" borderId="0" xfId="1" applyNumberFormat="1" applyFont="1" applyFill="1" applyAlignment="1">
      <alignment horizontal="left" vertical="center" wrapText="1"/>
    </xf>
    <xf numFmtId="0" fontId="3" fillId="2" borderId="0" xfId="1" applyFont="1" applyFill="1" applyAlignment="1">
      <alignment horizontal="left" vertical="center"/>
    </xf>
    <xf numFmtId="0" fontId="4" fillId="2" borderId="0" xfId="1" applyFont="1" applyFill="1" applyAlignment="1">
      <alignment horizontal="left" vertical="center" wrapText="1"/>
    </xf>
    <xf numFmtId="0" fontId="4" fillId="2" borderId="0" xfId="1" applyFont="1" applyFill="1" applyAlignment="1">
      <alignment horizontal="center" vertical="center" wrapText="1"/>
    </xf>
    <xf numFmtId="0" fontId="4" fillId="2" borderId="0" xfId="1" applyFont="1" applyFill="1" applyAlignment="1">
      <alignment horizontal="right" vertical="center" wrapText="1"/>
    </xf>
    <xf numFmtId="0" fontId="2" fillId="2" borderId="0" xfId="1" applyFont="1" applyFill="1" applyAlignment="1">
      <alignment horizontal="left" vertical="center" wrapText="1"/>
    </xf>
    <xf numFmtId="0" fontId="5" fillId="0" borderId="0" xfId="1" applyFont="1" applyAlignment="1">
      <alignment horizontal="left" vertical="center" wrapText="1"/>
    </xf>
    <xf numFmtId="164" fontId="2" fillId="2" borderId="0" xfId="1" applyNumberFormat="1" applyFont="1" applyFill="1" applyAlignment="1">
      <alignment horizontal="center" vertical="center" wrapText="1"/>
    </xf>
    <xf numFmtId="0" fontId="4" fillId="2" borderId="1" xfId="1" applyFont="1" applyFill="1" applyBorder="1" applyAlignment="1">
      <alignment horizontal="center" vertical="center" wrapText="1"/>
    </xf>
    <xf numFmtId="0" fontId="5" fillId="0" borderId="0" xfId="1" applyFont="1" applyAlignment="1">
      <alignment vertical="center" wrapText="1"/>
    </xf>
    <xf numFmtId="164" fontId="2" fillId="2" borderId="2" xfId="1" applyNumberFormat="1" applyFont="1" applyFill="1" applyBorder="1" applyAlignment="1">
      <alignment horizontal="center" vertical="center" wrapText="1"/>
    </xf>
    <xf numFmtId="0" fontId="2" fillId="2" borderId="2" xfId="1" applyFont="1" applyFill="1" applyBorder="1" applyAlignment="1">
      <alignment vertical="center" wrapText="1"/>
    </xf>
    <xf numFmtId="0" fontId="2" fillId="2" borderId="2" xfId="1" applyFont="1" applyFill="1" applyBorder="1" applyAlignment="1">
      <alignment horizontal="center" vertical="center" wrapText="1"/>
    </xf>
    <xf numFmtId="164" fontId="6" fillId="0" borderId="2" xfId="1" applyNumberFormat="1" applyFont="1" applyBorder="1" applyAlignment="1">
      <alignment horizontal="center" vertical="center" wrapText="1"/>
    </xf>
    <xf numFmtId="0" fontId="6" fillId="0" borderId="2" xfId="1" applyFont="1" applyBorder="1" applyAlignment="1">
      <alignment vertical="center" wrapText="1"/>
    </xf>
    <xf numFmtId="0" fontId="6" fillId="0" borderId="2" xfId="1" applyFont="1" applyBorder="1" applyAlignment="1">
      <alignment horizontal="center" vertical="center" wrapText="1"/>
    </xf>
    <xf numFmtId="14" fontId="6" fillId="0" borderId="2" xfId="1" applyNumberFormat="1" applyFont="1" applyBorder="1" applyAlignment="1">
      <alignment horizontal="center" vertical="center" wrapText="1"/>
    </xf>
    <xf numFmtId="165" fontId="6" fillId="0" borderId="2" xfId="1" applyNumberFormat="1" applyFont="1" applyBorder="1" applyAlignment="1">
      <alignment vertical="center" wrapText="1"/>
    </xf>
    <xf numFmtId="14" fontId="6" fillId="0" borderId="2" xfId="0" applyNumberFormat="1" applyFont="1" applyBorder="1" applyAlignment="1">
      <alignment horizontal="center" vertical="center" wrapText="1"/>
    </xf>
    <xf numFmtId="166" fontId="6" fillId="0" borderId="2" xfId="1" applyNumberFormat="1" applyFont="1" applyBorder="1" applyAlignment="1">
      <alignment vertical="center" wrapText="1"/>
    </xf>
    <xf numFmtId="166" fontId="6" fillId="0" borderId="2" xfId="1" applyNumberFormat="1" applyFont="1" applyBorder="1" applyAlignment="1">
      <alignment horizontal="right" vertical="center" wrapText="1"/>
    </xf>
    <xf numFmtId="0" fontId="6" fillId="0" borderId="0" xfId="1" applyFont="1" applyAlignment="1">
      <alignment vertical="center" wrapText="1"/>
    </xf>
    <xf numFmtId="164" fontId="6" fillId="0" borderId="2" xfId="1" quotePrefix="1" applyNumberFormat="1" applyFont="1" applyBorder="1" applyAlignment="1">
      <alignment horizontal="center" vertical="center" wrapText="1"/>
    </xf>
    <xf numFmtId="165" fontId="6" fillId="0" borderId="2" xfId="1" applyNumberFormat="1" applyFont="1" applyBorder="1" applyAlignment="1">
      <alignment horizontal="center" vertical="center" wrapText="1"/>
    </xf>
    <xf numFmtId="166" fontId="6" fillId="0" borderId="2" xfId="0" applyNumberFormat="1" applyFont="1" applyBorder="1" applyAlignment="1">
      <alignment horizontal="center" vertical="center" wrapText="1"/>
    </xf>
    <xf numFmtId="166" fontId="6" fillId="0" borderId="2" xfId="1" applyNumberFormat="1" applyFont="1" applyBorder="1" applyAlignment="1">
      <alignment horizontal="center" vertical="center" wrapText="1"/>
    </xf>
    <xf numFmtId="14" fontId="6" fillId="4" borderId="2" xfId="1" applyNumberFormat="1" applyFont="1" applyFill="1" applyBorder="1" applyAlignment="1">
      <alignment horizontal="center" vertical="center" wrapText="1"/>
    </xf>
    <xf numFmtId="165" fontId="6" fillId="0" borderId="2" xfId="0" applyNumberFormat="1" applyFont="1" applyBorder="1" applyAlignment="1">
      <alignment horizontal="center" vertical="center" wrapText="1"/>
    </xf>
    <xf numFmtId="0" fontId="7" fillId="0" borderId="0" xfId="1" applyFont="1" applyAlignment="1">
      <alignment vertical="center"/>
    </xf>
    <xf numFmtId="0" fontId="7" fillId="0" borderId="0" xfId="1" applyFont="1" applyAlignment="1">
      <alignment horizontal="center" vertical="center"/>
    </xf>
    <xf numFmtId="0" fontId="7" fillId="0" borderId="0" xfId="1" applyFont="1" applyAlignment="1">
      <alignment horizontal="right" vertical="center"/>
    </xf>
    <xf numFmtId="0" fontId="4" fillId="3" borderId="3" xfId="1" applyFont="1" applyFill="1" applyBorder="1" applyAlignment="1">
      <alignment vertical="center" wrapText="1"/>
    </xf>
    <xf numFmtId="0" fontId="6" fillId="0" borderId="2" xfId="1" quotePrefix="1" applyFont="1" applyBorder="1" applyAlignment="1">
      <alignment horizontal="center" vertical="center" wrapText="1"/>
    </xf>
    <xf numFmtId="4" fontId="6" fillId="0" borderId="0" xfId="1" applyNumberFormat="1" applyFont="1" applyAlignment="1">
      <alignment vertical="center" wrapText="1"/>
    </xf>
    <xf numFmtId="0" fontId="2" fillId="2" borderId="0" xfId="1" applyFont="1" applyFill="1" applyAlignment="1">
      <alignment horizontal="center"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4" xfId="1" applyFont="1" applyFill="1" applyBorder="1" applyAlignment="1">
      <alignment horizontal="center" vertical="center" wrapText="1"/>
    </xf>
  </cellXfs>
  <cellStyles count="2">
    <cellStyle name="Normal" xfId="0" builtinId="0"/>
    <cellStyle name="Normal 3" xfId="1" xr:uid="{CA8F1095-B20C-4405-A7A0-E77A0F65FD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DE636-8B3E-4476-97A8-AA6D8A7BC7B0}">
  <dimension ref="A1:Q34"/>
  <sheetViews>
    <sheetView showGridLines="0" tabSelected="1" zoomScaleNormal="100" workbookViewId="0">
      <pane xSplit="3" ySplit="3" topLeftCell="E4" activePane="bottomRight" state="frozen"/>
      <selection pane="topRight" activeCell="C1" sqref="C1"/>
      <selection pane="bottomLeft" activeCell="A4" sqref="A4"/>
      <selection pane="bottomRight" activeCell="M27" sqref="M27"/>
    </sheetView>
  </sheetViews>
  <sheetFormatPr baseColWidth="10" defaultColWidth="31" defaultRowHeight="15.75" x14ac:dyDescent="0.25"/>
  <cols>
    <col min="1" max="1" width="11.7109375" style="29" customWidth="1"/>
    <col min="2" max="2" width="15.28515625" style="29" bestFit="1" customWidth="1"/>
    <col min="3" max="3" width="50.7109375" style="29" customWidth="1"/>
    <col min="4" max="4" width="35.7109375" style="29" customWidth="1"/>
    <col min="5" max="5" width="19.140625" style="29" customWidth="1"/>
    <col min="6" max="6" width="12" style="29" bestFit="1" customWidth="1"/>
    <col min="7" max="7" width="15.85546875" style="29" bestFit="1" customWidth="1"/>
    <col min="8" max="8" width="22" style="30" customWidth="1"/>
    <col min="9" max="9" width="14.5703125" style="30" bestFit="1" customWidth="1"/>
    <col min="10" max="10" width="14.7109375" style="29" bestFit="1" customWidth="1"/>
    <col min="11" max="11" width="13.140625" style="31" bestFit="1" customWidth="1"/>
    <col min="12" max="12" width="14.7109375" style="29" bestFit="1" customWidth="1"/>
    <col min="13" max="14" width="15.140625" style="29" customWidth="1"/>
    <col min="15" max="15" width="15.140625" style="30" customWidth="1"/>
    <col min="16" max="16" width="23.140625" style="29" customWidth="1"/>
    <col min="17" max="17" width="31" style="29" customWidth="1"/>
    <col min="18" max="16384" width="31" style="29"/>
  </cols>
  <sheetData>
    <row r="1" spans="1:17" s="7" customFormat="1" ht="26.25" x14ac:dyDescent="0.25">
      <c r="A1" s="1"/>
      <c r="B1" s="1"/>
      <c r="C1" s="2" t="s">
        <v>227</v>
      </c>
      <c r="D1" s="3"/>
      <c r="E1" s="3"/>
      <c r="F1" s="3"/>
      <c r="G1" s="3"/>
      <c r="H1" s="4"/>
      <c r="I1" s="4"/>
      <c r="J1" s="3"/>
      <c r="K1" s="5"/>
      <c r="L1" s="3"/>
      <c r="M1" s="6"/>
      <c r="N1" s="6"/>
      <c r="O1" s="35"/>
      <c r="P1" s="6"/>
    </row>
    <row r="2" spans="1:17" s="10" customFormat="1" ht="18.75" customHeight="1" x14ac:dyDescent="0.25">
      <c r="A2" s="8"/>
      <c r="B2" s="8"/>
      <c r="C2" s="9"/>
      <c r="D2" s="9"/>
      <c r="E2" s="9"/>
      <c r="F2" s="9"/>
      <c r="G2" s="32" t="s">
        <v>0</v>
      </c>
      <c r="H2" s="36" t="s">
        <v>1</v>
      </c>
      <c r="I2" s="36"/>
      <c r="J2" s="36" t="s">
        <v>2</v>
      </c>
      <c r="K2" s="36"/>
      <c r="L2" s="36"/>
      <c r="M2" s="37" t="s">
        <v>3</v>
      </c>
      <c r="N2" s="38"/>
      <c r="O2" s="38"/>
      <c r="P2" s="39"/>
    </row>
    <row r="3" spans="1:17" s="10" customFormat="1" ht="56.25" x14ac:dyDescent="0.25">
      <c r="A3" s="11" t="s">
        <v>48</v>
      </c>
      <c r="B3" s="11" t="s">
        <v>4</v>
      </c>
      <c r="C3" s="12" t="s">
        <v>5</v>
      </c>
      <c r="D3" s="12" t="s">
        <v>6</v>
      </c>
      <c r="E3" s="12" t="s">
        <v>7</v>
      </c>
      <c r="F3" s="12" t="s">
        <v>8</v>
      </c>
      <c r="G3" s="13" t="s">
        <v>9</v>
      </c>
      <c r="H3" s="13" t="s">
        <v>1</v>
      </c>
      <c r="I3" s="13" t="s">
        <v>10</v>
      </c>
      <c r="J3" s="13" t="s">
        <v>11</v>
      </c>
      <c r="K3" s="13" t="s">
        <v>12</v>
      </c>
      <c r="L3" s="13" t="s">
        <v>13</v>
      </c>
      <c r="M3" s="13" t="s">
        <v>96</v>
      </c>
      <c r="N3" s="13" t="s">
        <v>95</v>
      </c>
      <c r="O3" s="13" t="s">
        <v>14</v>
      </c>
      <c r="P3" s="13" t="s">
        <v>15</v>
      </c>
    </row>
    <row r="4" spans="1:17" s="22" customFormat="1" ht="126" x14ac:dyDescent="0.25">
      <c r="A4" s="23" t="s">
        <v>97</v>
      </c>
      <c r="B4" s="23" t="s">
        <v>98</v>
      </c>
      <c r="C4" s="15" t="s">
        <v>99</v>
      </c>
      <c r="D4" s="15" t="s">
        <v>100</v>
      </c>
      <c r="E4" s="15" t="s">
        <v>18</v>
      </c>
      <c r="F4" s="16" t="s">
        <v>16</v>
      </c>
      <c r="G4" s="17">
        <v>45346</v>
      </c>
      <c r="H4" s="17" t="s">
        <v>101</v>
      </c>
      <c r="I4" s="17" t="s">
        <v>102</v>
      </c>
      <c r="J4" s="21">
        <v>60880.5</v>
      </c>
      <c r="K4" s="21">
        <v>4261.6350000000002</v>
      </c>
      <c r="L4" s="20">
        <v>65142.135000000002</v>
      </c>
      <c r="M4" s="17" t="s">
        <v>103</v>
      </c>
      <c r="N4" s="17">
        <v>45679</v>
      </c>
      <c r="O4" s="26">
        <v>60880.5</v>
      </c>
      <c r="P4" s="16" t="s">
        <v>76</v>
      </c>
    </row>
    <row r="5" spans="1:17" s="22" customFormat="1" ht="78.75" x14ac:dyDescent="0.25">
      <c r="A5" s="23" t="s">
        <v>104</v>
      </c>
      <c r="B5" s="23" t="s">
        <v>105</v>
      </c>
      <c r="C5" s="15" t="s">
        <v>106</v>
      </c>
      <c r="D5" s="15" t="s">
        <v>107</v>
      </c>
      <c r="E5" s="15" t="s">
        <v>18</v>
      </c>
      <c r="F5" s="16" t="s">
        <v>16</v>
      </c>
      <c r="G5" s="17">
        <v>45362</v>
      </c>
      <c r="H5" s="17" t="s">
        <v>108</v>
      </c>
      <c r="I5" s="17" t="s">
        <v>109</v>
      </c>
      <c r="J5" s="21">
        <v>34906.51</v>
      </c>
      <c r="K5" s="21">
        <v>2443.4557000000004</v>
      </c>
      <c r="L5" s="20">
        <v>37349.965700000001</v>
      </c>
      <c r="M5" s="17" t="s">
        <v>110</v>
      </c>
      <c r="N5" s="17">
        <v>45695</v>
      </c>
      <c r="O5" s="26">
        <v>34906.51</v>
      </c>
      <c r="P5" s="16" t="s">
        <v>76</v>
      </c>
    </row>
    <row r="6" spans="1:17" s="22" customFormat="1" ht="126" x14ac:dyDescent="0.25">
      <c r="A6" s="23" t="s">
        <v>52</v>
      </c>
      <c r="B6" s="23" t="s">
        <v>53</v>
      </c>
      <c r="C6" s="15" t="s">
        <v>54</v>
      </c>
      <c r="D6" s="15" t="s">
        <v>55</v>
      </c>
      <c r="E6" s="15" t="s">
        <v>18</v>
      </c>
      <c r="F6" s="16" t="s">
        <v>16</v>
      </c>
      <c r="G6" s="27">
        <v>44692</v>
      </c>
      <c r="H6" s="19" t="s">
        <v>56</v>
      </c>
      <c r="I6" s="19" t="s">
        <v>57</v>
      </c>
      <c r="J6" s="18">
        <v>1494000</v>
      </c>
      <c r="K6" s="18">
        <v>10080</v>
      </c>
      <c r="L6" s="28">
        <v>1504080</v>
      </c>
      <c r="M6" s="27" t="s">
        <v>111</v>
      </c>
      <c r="N6" s="27">
        <v>45789</v>
      </c>
      <c r="O6" s="26">
        <v>1494000</v>
      </c>
      <c r="P6" s="16" t="s">
        <v>42</v>
      </c>
      <c r="Q6" s="34"/>
    </row>
    <row r="7" spans="1:17" s="22" customFormat="1" ht="78.75" x14ac:dyDescent="0.25">
      <c r="A7" s="23" t="s">
        <v>112</v>
      </c>
      <c r="B7" s="23" t="s">
        <v>115</v>
      </c>
      <c r="C7" s="15" t="s">
        <v>36</v>
      </c>
      <c r="D7" s="15" t="s">
        <v>113</v>
      </c>
      <c r="E7" s="15" t="s">
        <v>18</v>
      </c>
      <c r="F7" s="16" t="s">
        <v>16</v>
      </c>
      <c r="G7" s="17">
        <v>45461</v>
      </c>
      <c r="H7" s="17" t="s">
        <v>114</v>
      </c>
      <c r="I7" s="17" t="s">
        <v>37</v>
      </c>
      <c r="J7" s="21">
        <v>242000</v>
      </c>
      <c r="K7" s="21">
        <v>16940</v>
      </c>
      <c r="L7" s="20">
        <v>258940</v>
      </c>
      <c r="M7" s="27" t="s">
        <v>116</v>
      </c>
      <c r="N7" s="27">
        <v>45757</v>
      </c>
      <c r="O7" s="26">
        <v>242000</v>
      </c>
      <c r="P7" s="16" t="s">
        <v>76</v>
      </c>
    </row>
    <row r="8" spans="1:17" s="22" customFormat="1" ht="126" x14ac:dyDescent="0.25">
      <c r="A8" s="23" t="s">
        <v>117</v>
      </c>
      <c r="B8" s="23" t="s">
        <v>118</v>
      </c>
      <c r="C8" s="15" t="s">
        <v>119</v>
      </c>
      <c r="D8" s="15" t="s">
        <v>120</v>
      </c>
      <c r="E8" s="15" t="s">
        <v>35</v>
      </c>
      <c r="F8" s="16" t="s">
        <v>121</v>
      </c>
      <c r="G8" s="17">
        <v>45558</v>
      </c>
      <c r="H8" s="17" t="s">
        <v>122</v>
      </c>
      <c r="I8" s="17" t="s">
        <v>123</v>
      </c>
      <c r="J8" s="20">
        <v>24100</v>
      </c>
      <c r="K8" s="21">
        <v>1687.0000000000002</v>
      </c>
      <c r="L8" s="20">
        <v>25787</v>
      </c>
      <c r="M8" s="24" t="s">
        <v>124</v>
      </c>
      <c r="N8" s="27">
        <v>45791</v>
      </c>
      <c r="O8" s="25">
        <v>24100</v>
      </c>
      <c r="P8" s="19" t="s">
        <v>121</v>
      </c>
    </row>
    <row r="9" spans="1:17" s="22" customFormat="1" ht="78.75" x14ac:dyDescent="0.25">
      <c r="A9" s="23" t="s">
        <v>149</v>
      </c>
      <c r="B9" s="23" t="s">
        <v>150</v>
      </c>
      <c r="C9" s="15" t="s">
        <v>200</v>
      </c>
      <c r="D9" s="15" t="s">
        <v>201</v>
      </c>
      <c r="E9" s="15" t="s">
        <v>18</v>
      </c>
      <c r="F9" s="16" t="s">
        <v>20</v>
      </c>
      <c r="G9" s="17">
        <v>45100</v>
      </c>
      <c r="H9" s="17" t="s">
        <v>152</v>
      </c>
      <c r="I9" s="17" t="s">
        <v>202</v>
      </c>
      <c r="J9" s="20">
        <v>250159</v>
      </c>
      <c r="K9" s="21">
        <v>17511.13</v>
      </c>
      <c r="L9" s="20">
        <v>267670.13</v>
      </c>
      <c r="M9" s="24" t="s">
        <v>151</v>
      </c>
      <c r="N9" s="27">
        <v>45799</v>
      </c>
      <c r="O9" s="25">
        <v>250159</v>
      </c>
      <c r="P9" s="19" t="s">
        <v>203</v>
      </c>
    </row>
    <row r="10" spans="1:17" s="22" customFormat="1" ht="94.5" x14ac:dyDescent="0.25">
      <c r="A10" s="23" t="s">
        <v>143</v>
      </c>
      <c r="B10" s="23" t="s">
        <v>144</v>
      </c>
      <c r="C10" s="15" t="s">
        <v>145</v>
      </c>
      <c r="D10" s="15" t="s">
        <v>146</v>
      </c>
      <c r="E10" s="15" t="s">
        <v>18</v>
      </c>
      <c r="F10" s="16" t="s">
        <v>16</v>
      </c>
      <c r="G10" s="17">
        <v>45483</v>
      </c>
      <c r="H10" s="17" t="s">
        <v>147</v>
      </c>
      <c r="I10" s="17" t="s">
        <v>148</v>
      </c>
      <c r="J10" s="20">
        <v>104112.83</v>
      </c>
      <c r="K10" s="21">
        <v>7287.8981000000013</v>
      </c>
      <c r="L10" s="20">
        <v>111400.72810000001</v>
      </c>
      <c r="M10" s="24" t="s">
        <v>160</v>
      </c>
      <c r="N10" s="27">
        <v>45806</v>
      </c>
      <c r="O10" s="25">
        <v>104112.83</v>
      </c>
      <c r="P10" s="19" t="s">
        <v>76</v>
      </c>
    </row>
    <row r="11" spans="1:17" s="22" customFormat="1" ht="78.75" x14ac:dyDescent="0.25">
      <c r="A11" s="23" t="s">
        <v>153</v>
      </c>
      <c r="B11" s="23" t="s">
        <v>154</v>
      </c>
      <c r="C11" s="15" t="s">
        <v>155</v>
      </c>
      <c r="D11" s="15" t="s">
        <v>156</v>
      </c>
      <c r="E11" s="15" t="s">
        <v>35</v>
      </c>
      <c r="F11" s="16" t="s">
        <v>16</v>
      </c>
      <c r="G11" s="17">
        <v>45489</v>
      </c>
      <c r="H11" s="17" t="s">
        <v>157</v>
      </c>
      <c r="I11" s="17" t="s">
        <v>158</v>
      </c>
      <c r="J11" s="20">
        <v>27522.69</v>
      </c>
      <c r="K11" s="21">
        <v>1926.5883000000001</v>
      </c>
      <c r="L11" s="20">
        <v>29449.278299999998</v>
      </c>
      <c r="M11" s="24" t="s">
        <v>159</v>
      </c>
      <c r="N11" s="27">
        <v>45811</v>
      </c>
      <c r="O11" s="25">
        <v>27522.69</v>
      </c>
      <c r="P11" s="19" t="s">
        <v>76</v>
      </c>
    </row>
    <row r="12" spans="1:17" s="22" customFormat="1" ht="94.5" x14ac:dyDescent="0.25">
      <c r="A12" s="14" t="s">
        <v>51</v>
      </c>
      <c r="B12" s="14" t="s">
        <v>22</v>
      </c>
      <c r="C12" s="15" t="s">
        <v>23</v>
      </c>
      <c r="D12" s="15" t="s">
        <v>24</v>
      </c>
      <c r="E12" s="15" t="s">
        <v>18</v>
      </c>
      <c r="F12" s="16" t="s">
        <v>16</v>
      </c>
      <c r="G12" s="17">
        <v>44405</v>
      </c>
      <c r="H12" s="17" t="s">
        <v>25</v>
      </c>
      <c r="I12" s="17" t="s">
        <v>26</v>
      </c>
      <c r="J12" s="20">
        <f>379040</f>
        <v>379040</v>
      </c>
      <c r="K12" s="21">
        <v>26532.799999999999</v>
      </c>
      <c r="L12" s="20">
        <v>405572.8</v>
      </c>
      <c r="M12" s="24" t="s">
        <v>125</v>
      </c>
      <c r="N12" s="27">
        <v>45826</v>
      </c>
      <c r="O12" s="26">
        <v>379040</v>
      </c>
      <c r="P12" s="16" t="s">
        <v>42</v>
      </c>
    </row>
    <row r="13" spans="1:17" s="22" customFormat="1" ht="78.75" x14ac:dyDescent="0.25">
      <c r="A13" s="23" t="s">
        <v>89</v>
      </c>
      <c r="B13" s="23" t="s">
        <v>90</v>
      </c>
      <c r="C13" s="15" t="s">
        <v>91</v>
      </c>
      <c r="D13" s="15" t="s">
        <v>92</v>
      </c>
      <c r="E13" s="15" t="s">
        <v>18</v>
      </c>
      <c r="F13" s="16" t="s">
        <v>16</v>
      </c>
      <c r="G13" s="17">
        <v>45132</v>
      </c>
      <c r="H13" s="17" t="s">
        <v>93</v>
      </c>
      <c r="I13" s="17" t="s">
        <v>94</v>
      </c>
      <c r="J13" s="18">
        <v>120000</v>
      </c>
      <c r="K13" s="18">
        <f>J13*0.07</f>
        <v>8400</v>
      </c>
      <c r="L13" s="18">
        <f>SUM(J13:K13)</f>
        <v>128400</v>
      </c>
      <c r="M13" s="17" t="s">
        <v>134</v>
      </c>
      <c r="N13" s="17">
        <v>45826</v>
      </c>
      <c r="O13" s="26">
        <f>J13</f>
        <v>120000</v>
      </c>
      <c r="P13" s="16" t="s">
        <v>76</v>
      </c>
    </row>
    <row r="14" spans="1:17" s="22" customFormat="1" ht="78.75" x14ac:dyDescent="0.25">
      <c r="A14" s="23" t="s">
        <v>136</v>
      </c>
      <c r="B14" s="23" t="s">
        <v>137</v>
      </c>
      <c r="C14" s="15" t="s">
        <v>138</v>
      </c>
      <c r="D14" s="15" t="s">
        <v>139</v>
      </c>
      <c r="E14" s="15" t="s">
        <v>19</v>
      </c>
      <c r="F14" s="16" t="s">
        <v>16</v>
      </c>
      <c r="G14" s="17">
        <v>45572</v>
      </c>
      <c r="H14" s="17" t="s">
        <v>140</v>
      </c>
      <c r="I14" s="17" t="s">
        <v>141</v>
      </c>
      <c r="J14" s="20">
        <v>5279</v>
      </c>
      <c r="K14" s="18">
        <v>369.53000000000003</v>
      </c>
      <c r="L14" s="20">
        <v>5648.53</v>
      </c>
      <c r="M14" s="24" t="s">
        <v>142</v>
      </c>
      <c r="N14" s="17">
        <v>45860</v>
      </c>
      <c r="O14" s="25">
        <v>5279</v>
      </c>
      <c r="P14" s="16" t="s">
        <v>76</v>
      </c>
    </row>
    <row r="15" spans="1:17" s="22" customFormat="1" ht="78.75" x14ac:dyDescent="0.25">
      <c r="A15" s="23" t="s">
        <v>168</v>
      </c>
      <c r="B15" s="23" t="s">
        <v>169</v>
      </c>
      <c r="C15" s="15" t="s">
        <v>170</v>
      </c>
      <c r="D15" s="15" t="s">
        <v>171</v>
      </c>
      <c r="E15" s="15" t="s">
        <v>172</v>
      </c>
      <c r="F15" s="16" t="s">
        <v>16</v>
      </c>
      <c r="G15" s="17">
        <v>45580</v>
      </c>
      <c r="H15" s="17" t="s">
        <v>173</v>
      </c>
      <c r="I15" s="17" t="s">
        <v>174</v>
      </c>
      <c r="J15" s="20">
        <v>19999</v>
      </c>
      <c r="K15" s="21">
        <v>1399.93</v>
      </c>
      <c r="L15" s="20">
        <v>21398.93</v>
      </c>
      <c r="M15" s="24" t="s">
        <v>175</v>
      </c>
      <c r="N15" s="24">
        <v>45875</v>
      </c>
      <c r="O15" s="25">
        <v>19999</v>
      </c>
      <c r="P15" s="16" t="s">
        <v>167</v>
      </c>
    </row>
    <row r="16" spans="1:17" s="22" customFormat="1" ht="78.75" x14ac:dyDescent="0.25">
      <c r="A16" s="23" t="s">
        <v>161</v>
      </c>
      <c r="B16" s="23" t="s">
        <v>162</v>
      </c>
      <c r="C16" s="15" t="s">
        <v>163</v>
      </c>
      <c r="D16" s="15" t="s">
        <v>164</v>
      </c>
      <c r="E16" s="15" t="s">
        <v>18</v>
      </c>
      <c r="F16" s="16" t="s">
        <v>16</v>
      </c>
      <c r="G16" s="17">
        <v>45580</v>
      </c>
      <c r="H16" s="17" t="s">
        <v>165</v>
      </c>
      <c r="I16" s="17" t="s">
        <v>166</v>
      </c>
      <c r="J16" s="20">
        <v>120000</v>
      </c>
      <c r="K16" s="18">
        <v>8400</v>
      </c>
      <c r="L16" s="20">
        <v>128400</v>
      </c>
      <c r="M16" s="24" t="s">
        <v>176</v>
      </c>
      <c r="N16" s="24">
        <v>45909</v>
      </c>
      <c r="O16" s="25">
        <v>120000</v>
      </c>
      <c r="P16" s="16" t="s">
        <v>167</v>
      </c>
    </row>
    <row r="17" spans="1:16" s="22" customFormat="1" ht="94.5" x14ac:dyDescent="0.25">
      <c r="A17" s="23" t="s">
        <v>77</v>
      </c>
      <c r="B17" s="23" t="s">
        <v>78</v>
      </c>
      <c r="C17" s="15" t="s">
        <v>79</v>
      </c>
      <c r="D17" s="15" t="s">
        <v>80</v>
      </c>
      <c r="E17" s="15" t="s">
        <v>18</v>
      </c>
      <c r="F17" s="16" t="s">
        <v>16</v>
      </c>
      <c r="G17" s="17">
        <v>45147</v>
      </c>
      <c r="H17" s="17" t="s">
        <v>81</v>
      </c>
      <c r="I17" s="17" t="s">
        <v>82</v>
      </c>
      <c r="J17" s="20">
        <v>46995</v>
      </c>
      <c r="K17" s="21">
        <v>3289.65</v>
      </c>
      <c r="L17" s="20">
        <v>50284.65</v>
      </c>
      <c r="M17" s="17" t="s">
        <v>132</v>
      </c>
      <c r="N17" s="17">
        <v>45918</v>
      </c>
      <c r="O17" s="25">
        <v>46995</v>
      </c>
      <c r="P17" s="16" t="s">
        <v>76</v>
      </c>
    </row>
    <row r="18" spans="1:16" s="22" customFormat="1" ht="126" x14ac:dyDescent="0.25">
      <c r="A18" s="23" t="s">
        <v>65</v>
      </c>
      <c r="B18" s="23" t="s">
        <v>66</v>
      </c>
      <c r="C18" s="15" t="s">
        <v>67</v>
      </c>
      <c r="D18" s="15" t="s">
        <v>21</v>
      </c>
      <c r="E18" s="15" t="s">
        <v>18</v>
      </c>
      <c r="F18" s="16" t="s">
        <v>16</v>
      </c>
      <c r="G18" s="17">
        <v>44851</v>
      </c>
      <c r="H18" s="17" t="s">
        <v>68</v>
      </c>
      <c r="I18" s="17" t="s">
        <v>69</v>
      </c>
      <c r="J18" s="20">
        <v>728000</v>
      </c>
      <c r="K18" s="21">
        <v>5460</v>
      </c>
      <c r="L18" s="20">
        <v>733460</v>
      </c>
      <c r="M18" s="17" t="s">
        <v>130</v>
      </c>
      <c r="N18" s="17">
        <v>45555</v>
      </c>
      <c r="O18" s="26">
        <v>728000</v>
      </c>
      <c r="P18" s="16" t="s">
        <v>70</v>
      </c>
    </row>
    <row r="19" spans="1:16" s="22" customFormat="1" ht="63" x14ac:dyDescent="0.25">
      <c r="A19" s="23" t="s">
        <v>216</v>
      </c>
      <c r="B19" s="23" t="s">
        <v>204</v>
      </c>
      <c r="C19" s="15" t="s">
        <v>205</v>
      </c>
      <c r="D19" s="15" t="s">
        <v>206</v>
      </c>
      <c r="E19" s="15" t="s">
        <v>207</v>
      </c>
      <c r="F19" s="16" t="s">
        <v>211</v>
      </c>
      <c r="G19" s="17">
        <v>44495</v>
      </c>
      <c r="H19" s="17" t="s">
        <v>212</v>
      </c>
      <c r="I19" s="17" t="s">
        <v>213</v>
      </c>
      <c r="J19" s="20">
        <v>90095.52</v>
      </c>
      <c r="K19" s="21">
        <v>6306.69</v>
      </c>
      <c r="L19" s="20">
        <v>96402.21</v>
      </c>
      <c r="M19" s="17" t="s">
        <v>215</v>
      </c>
      <c r="N19" s="17">
        <v>45938</v>
      </c>
      <c r="O19" s="26">
        <v>22523.88</v>
      </c>
      <c r="P19" s="16" t="s">
        <v>214</v>
      </c>
    </row>
    <row r="20" spans="1:16" s="22" customFormat="1" ht="63" x14ac:dyDescent="0.25">
      <c r="A20" s="23" t="s">
        <v>217</v>
      </c>
      <c r="B20" s="23" t="s">
        <v>208</v>
      </c>
      <c r="C20" s="15" t="s">
        <v>209</v>
      </c>
      <c r="D20" s="15" t="s">
        <v>210</v>
      </c>
      <c r="E20" s="15" t="s">
        <v>207</v>
      </c>
      <c r="F20" s="16" t="s">
        <v>211</v>
      </c>
      <c r="G20" s="17">
        <v>44495</v>
      </c>
      <c r="H20" s="17" t="s">
        <v>212</v>
      </c>
      <c r="I20" s="17" t="s">
        <v>213</v>
      </c>
      <c r="J20" s="20">
        <v>19206.72</v>
      </c>
      <c r="K20" s="21">
        <v>1344.47</v>
      </c>
      <c r="L20" s="20">
        <v>20551.190000000002</v>
      </c>
      <c r="M20" s="17" t="s">
        <v>215</v>
      </c>
      <c r="N20" s="17">
        <v>45938</v>
      </c>
      <c r="O20" s="26">
        <v>4801.68</v>
      </c>
      <c r="P20" s="16" t="s">
        <v>214</v>
      </c>
    </row>
    <row r="21" spans="1:16" s="22" customFormat="1" ht="78.75" x14ac:dyDescent="0.25">
      <c r="A21" s="23" t="s">
        <v>83</v>
      </c>
      <c r="B21" s="23" t="s">
        <v>84</v>
      </c>
      <c r="C21" s="33" t="s">
        <v>85</v>
      </c>
      <c r="D21" s="15" t="s">
        <v>86</v>
      </c>
      <c r="E21" s="15" t="s">
        <v>18</v>
      </c>
      <c r="F21" s="16" t="s">
        <v>16</v>
      </c>
      <c r="G21" s="17">
        <v>45308</v>
      </c>
      <c r="H21" s="17" t="s">
        <v>87</v>
      </c>
      <c r="I21" s="17" t="s">
        <v>88</v>
      </c>
      <c r="J21" s="18">
        <v>850000</v>
      </c>
      <c r="K21" s="18">
        <v>59500.000000000007</v>
      </c>
      <c r="L21" s="18">
        <v>214001</v>
      </c>
      <c r="M21" s="17" t="s">
        <v>133</v>
      </c>
      <c r="N21" s="17">
        <v>45971</v>
      </c>
      <c r="O21" s="28">
        <v>850000</v>
      </c>
      <c r="P21" s="16" t="s">
        <v>76</v>
      </c>
    </row>
    <row r="22" spans="1:16" s="22" customFormat="1" ht="47.25" x14ac:dyDescent="0.25">
      <c r="A22" s="16" t="s">
        <v>177</v>
      </c>
      <c r="B22" s="23" t="s">
        <v>178</v>
      </c>
      <c r="C22" s="15" t="s">
        <v>179</v>
      </c>
      <c r="D22" s="15" t="s">
        <v>180</v>
      </c>
      <c r="E22" s="15" t="s">
        <v>181</v>
      </c>
      <c r="F22" s="16" t="s">
        <v>16</v>
      </c>
      <c r="G22" s="17">
        <v>45680</v>
      </c>
      <c r="H22" s="17" t="s">
        <v>182</v>
      </c>
      <c r="I22" s="17" t="s">
        <v>183</v>
      </c>
      <c r="J22" s="20">
        <v>50000</v>
      </c>
      <c r="K22" s="21">
        <v>5300</v>
      </c>
      <c r="L22" s="20">
        <v>55300</v>
      </c>
      <c r="M22" s="24" t="s">
        <v>190</v>
      </c>
      <c r="N22" s="24">
        <v>45957</v>
      </c>
      <c r="O22" s="25">
        <v>50000</v>
      </c>
      <c r="P22" s="19" t="s">
        <v>16</v>
      </c>
    </row>
    <row r="23" spans="1:16" s="22" customFormat="1" ht="47.25" customHeight="1" x14ac:dyDescent="0.25">
      <c r="A23" s="15" t="s">
        <v>192</v>
      </c>
      <c r="B23" s="23" t="s">
        <v>184</v>
      </c>
      <c r="C23" s="15" t="s">
        <v>185</v>
      </c>
      <c r="D23" s="15" t="s">
        <v>186</v>
      </c>
      <c r="E23" s="15" t="s">
        <v>187</v>
      </c>
      <c r="F23" s="16" t="s">
        <v>16</v>
      </c>
      <c r="G23" s="17">
        <v>45708</v>
      </c>
      <c r="H23" s="17" t="s">
        <v>188</v>
      </c>
      <c r="I23" s="17" t="s">
        <v>189</v>
      </c>
      <c r="J23" s="18">
        <v>32856</v>
      </c>
      <c r="K23" s="18">
        <v>2299.92</v>
      </c>
      <c r="L23" s="20">
        <v>35155.919999999998</v>
      </c>
      <c r="M23" s="24" t="s">
        <v>191</v>
      </c>
      <c r="N23" s="24">
        <v>45978</v>
      </c>
      <c r="O23" s="18">
        <v>32856</v>
      </c>
      <c r="P23" s="19" t="s">
        <v>16</v>
      </c>
    </row>
    <row r="24" spans="1:16" s="22" customFormat="1" ht="126" x14ac:dyDescent="0.25">
      <c r="A24" s="23" t="s">
        <v>71</v>
      </c>
      <c r="B24" s="23" t="s">
        <v>72</v>
      </c>
      <c r="C24" s="15" t="s">
        <v>73</v>
      </c>
      <c r="D24" s="15" t="s">
        <v>21</v>
      </c>
      <c r="E24" s="15" t="s">
        <v>18</v>
      </c>
      <c r="F24" s="16" t="s">
        <v>16</v>
      </c>
      <c r="G24" s="17">
        <v>44950</v>
      </c>
      <c r="H24" s="17" t="s">
        <v>74</v>
      </c>
      <c r="I24" s="17" t="s">
        <v>75</v>
      </c>
      <c r="J24" s="20">
        <v>559000</v>
      </c>
      <c r="K24" s="21">
        <v>4130</v>
      </c>
      <c r="L24" s="20">
        <v>563130</v>
      </c>
      <c r="M24" s="17" t="s">
        <v>131</v>
      </c>
      <c r="N24" s="17">
        <v>46000</v>
      </c>
      <c r="O24" s="26">
        <v>559000</v>
      </c>
      <c r="P24" s="16" t="s">
        <v>76</v>
      </c>
    </row>
    <row r="25" spans="1:16" s="22" customFormat="1" ht="126" x14ac:dyDescent="0.25">
      <c r="A25" s="23" t="s">
        <v>49</v>
      </c>
      <c r="B25" s="23" t="s">
        <v>38</v>
      </c>
      <c r="C25" s="15" t="s">
        <v>39</v>
      </c>
      <c r="D25" s="15" t="s">
        <v>21</v>
      </c>
      <c r="E25" s="15" t="s">
        <v>18</v>
      </c>
      <c r="F25" s="16" t="s">
        <v>16</v>
      </c>
      <c r="G25" s="17">
        <v>44602</v>
      </c>
      <c r="H25" s="17" t="s">
        <v>40</v>
      </c>
      <c r="I25" s="17" t="s">
        <v>41</v>
      </c>
      <c r="J25" s="21">
        <f>1350000+141600</f>
        <v>1491600</v>
      </c>
      <c r="K25" s="21">
        <f>J25*0.07</f>
        <v>104412.00000000001</v>
      </c>
      <c r="L25" s="20">
        <f>SUM(J25:K25)</f>
        <v>1596012</v>
      </c>
      <c r="M25" s="17" t="s">
        <v>126</v>
      </c>
      <c r="N25" s="17">
        <v>46002</v>
      </c>
      <c r="O25" s="26">
        <f>J25</f>
        <v>1491600</v>
      </c>
      <c r="P25" s="16" t="s">
        <v>42</v>
      </c>
    </row>
    <row r="26" spans="1:16" s="22" customFormat="1" ht="126" x14ac:dyDescent="0.25">
      <c r="A26" s="23" t="s">
        <v>97</v>
      </c>
      <c r="B26" s="23" t="s">
        <v>98</v>
      </c>
      <c r="C26" s="15" t="s">
        <v>99</v>
      </c>
      <c r="D26" s="15" t="s">
        <v>100</v>
      </c>
      <c r="E26" s="15" t="s">
        <v>18</v>
      </c>
      <c r="F26" s="16" t="s">
        <v>16</v>
      </c>
      <c r="G26" s="17">
        <v>45346</v>
      </c>
      <c r="H26" s="17" t="s">
        <v>101</v>
      </c>
      <c r="I26" s="17" t="s">
        <v>102</v>
      </c>
      <c r="J26" s="21">
        <v>60880.5</v>
      </c>
      <c r="K26" s="21">
        <v>4261.6350000000002</v>
      </c>
      <c r="L26" s="20">
        <v>65142.135000000002</v>
      </c>
      <c r="M26" s="17" t="s">
        <v>135</v>
      </c>
      <c r="N26" s="17">
        <v>46002</v>
      </c>
      <c r="O26" s="26">
        <v>60880.5</v>
      </c>
      <c r="P26" s="16" t="s">
        <v>76</v>
      </c>
    </row>
    <row r="27" spans="1:16" s="22" customFormat="1" ht="126" x14ac:dyDescent="0.25">
      <c r="A27" s="23" t="s">
        <v>49</v>
      </c>
      <c r="B27" s="23" t="s">
        <v>44</v>
      </c>
      <c r="C27" s="15" t="s">
        <v>45</v>
      </c>
      <c r="D27" s="15" t="s">
        <v>43</v>
      </c>
      <c r="E27" s="15" t="s">
        <v>18</v>
      </c>
      <c r="F27" s="16" t="s">
        <v>16</v>
      </c>
      <c r="G27" s="27">
        <v>44644</v>
      </c>
      <c r="H27" s="19" t="s">
        <v>46</v>
      </c>
      <c r="I27" s="19" t="s">
        <v>47</v>
      </c>
      <c r="J27" s="18">
        <v>1977500</v>
      </c>
      <c r="K27" s="18">
        <f>J27*0.07</f>
        <v>138425</v>
      </c>
      <c r="L27" s="28">
        <f>SUM(J27:K27)</f>
        <v>2115925</v>
      </c>
      <c r="M27" s="27" t="s">
        <v>127</v>
      </c>
      <c r="N27" s="27">
        <v>45768</v>
      </c>
      <c r="O27" s="26">
        <f>J27</f>
        <v>1977500</v>
      </c>
      <c r="P27" s="16" t="s">
        <v>64</v>
      </c>
    </row>
    <row r="28" spans="1:16" s="22" customFormat="1" ht="94.5" x14ac:dyDescent="0.25">
      <c r="A28" s="23" t="s">
        <v>58</v>
      </c>
      <c r="B28" s="23" t="s">
        <v>59</v>
      </c>
      <c r="C28" s="15" t="s">
        <v>60</v>
      </c>
      <c r="D28" s="15" t="s">
        <v>61</v>
      </c>
      <c r="E28" s="15" t="s">
        <v>35</v>
      </c>
      <c r="F28" s="16" t="s">
        <v>16</v>
      </c>
      <c r="G28" s="17">
        <v>44719</v>
      </c>
      <c r="H28" s="17" t="s">
        <v>62</v>
      </c>
      <c r="I28" s="19" t="s">
        <v>63</v>
      </c>
      <c r="J28" s="18">
        <v>60000</v>
      </c>
      <c r="K28" s="24" t="s">
        <v>17</v>
      </c>
      <c r="L28" s="18">
        <v>60000</v>
      </c>
      <c r="M28" s="17" t="s">
        <v>129</v>
      </c>
      <c r="N28" s="17">
        <v>45875</v>
      </c>
      <c r="O28" s="24">
        <v>60000</v>
      </c>
      <c r="P28" s="16" t="s">
        <v>64</v>
      </c>
    </row>
    <row r="29" spans="1:16" s="22" customFormat="1" ht="94.5" x14ac:dyDescent="0.25">
      <c r="A29" s="14" t="s">
        <v>50</v>
      </c>
      <c r="B29" s="14" t="s">
        <v>27</v>
      </c>
      <c r="C29" s="15" t="s">
        <v>28</v>
      </c>
      <c r="D29" s="15" t="s">
        <v>29</v>
      </c>
      <c r="E29" s="15" t="s">
        <v>30</v>
      </c>
      <c r="F29" s="16" t="s">
        <v>20</v>
      </c>
      <c r="G29" s="17">
        <v>44356</v>
      </c>
      <c r="H29" s="16" t="s">
        <v>31</v>
      </c>
      <c r="I29" s="16" t="s">
        <v>32</v>
      </c>
      <c r="J29" s="20">
        <v>40668</v>
      </c>
      <c r="K29" s="19" t="s">
        <v>17</v>
      </c>
      <c r="L29" s="20">
        <f>SUM(J29:K29)</f>
        <v>40668</v>
      </c>
      <c r="M29" s="17" t="s">
        <v>128</v>
      </c>
      <c r="N29" s="17">
        <v>45748</v>
      </c>
      <c r="O29" s="24" t="s">
        <v>33</v>
      </c>
      <c r="P29" s="16" t="s">
        <v>34</v>
      </c>
    </row>
    <row r="30" spans="1:16" s="22" customFormat="1" ht="63" x14ac:dyDescent="0.25">
      <c r="A30" s="14" t="s">
        <v>218</v>
      </c>
      <c r="B30" s="14" t="s">
        <v>219</v>
      </c>
      <c r="C30" s="15" t="s">
        <v>220</v>
      </c>
      <c r="D30" s="15" t="s">
        <v>221</v>
      </c>
      <c r="E30" s="15" t="s">
        <v>222</v>
      </c>
      <c r="F30" s="16" t="s">
        <v>20</v>
      </c>
      <c r="G30" s="17">
        <v>45205</v>
      </c>
      <c r="H30" s="16" t="s">
        <v>223</v>
      </c>
      <c r="I30" s="16" t="s">
        <v>224</v>
      </c>
      <c r="J30" s="20">
        <v>121800</v>
      </c>
      <c r="K30" s="19">
        <v>8526</v>
      </c>
      <c r="L30" s="20">
        <v>130326</v>
      </c>
      <c r="M30" s="17" t="s">
        <v>225</v>
      </c>
      <c r="N30" s="17">
        <v>45855</v>
      </c>
      <c r="O30" s="24">
        <v>60900</v>
      </c>
      <c r="P30" s="16" t="s">
        <v>226</v>
      </c>
    </row>
    <row r="31" spans="1:16" s="22" customFormat="1" ht="141.75" x14ac:dyDescent="0.25">
      <c r="A31" s="23" t="s">
        <v>193</v>
      </c>
      <c r="B31" s="23" t="s">
        <v>194</v>
      </c>
      <c r="C31" s="15" t="s">
        <v>195</v>
      </c>
      <c r="D31" s="15" t="s">
        <v>196</v>
      </c>
      <c r="E31" s="15" t="s">
        <v>172</v>
      </c>
      <c r="F31" s="16" t="s">
        <v>16</v>
      </c>
      <c r="G31" s="17">
        <v>45545</v>
      </c>
      <c r="H31" s="17" t="s">
        <v>197</v>
      </c>
      <c r="I31" s="17" t="s">
        <v>198</v>
      </c>
      <c r="J31" s="20">
        <v>5215</v>
      </c>
      <c r="K31" s="21">
        <v>365.05</v>
      </c>
      <c r="L31" s="20">
        <v>5580.05</v>
      </c>
      <c r="M31" s="24" t="s">
        <v>199</v>
      </c>
      <c r="N31" s="24">
        <v>45864</v>
      </c>
      <c r="O31" s="25">
        <v>5215</v>
      </c>
      <c r="P31" s="16" t="s">
        <v>76</v>
      </c>
    </row>
    <row r="33" spans="11:11" x14ac:dyDescent="0.25">
      <c r="K33" s="29"/>
    </row>
    <row r="34" spans="11:11" x14ac:dyDescent="0.25">
      <c r="K34" s="29"/>
    </row>
  </sheetData>
  <mergeCells count="3">
    <mergeCell ref="H2:I2"/>
    <mergeCell ref="J2:L2"/>
    <mergeCell ref="M2:P2"/>
  </mergeCells>
  <pageMargins left="0.70000000000000007" right="0.70000000000000007" top="0.75" bottom="0.75" header="0.30000000000000004" footer="0.30000000000000004"/>
  <pageSetup paperSize="9"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3671DA0BFC7C648ABECC1FF189449F0" ma:contentTypeVersion="18" ma:contentTypeDescription="Crear nuevo documento." ma:contentTypeScope="" ma:versionID="51339e8aa71adb42226abab400417551">
  <xsd:schema xmlns:xsd="http://www.w3.org/2001/XMLSchema" xmlns:xs="http://www.w3.org/2001/XMLSchema" xmlns:p="http://schemas.microsoft.com/office/2006/metadata/properties" xmlns:ns2="cb4efc23-cbea-429c-95ad-f66483036327" xmlns:ns3="d0d1bc6d-f048-4684-a59c-1a2d756c80be" targetNamespace="http://schemas.microsoft.com/office/2006/metadata/properties" ma:root="true" ma:fieldsID="70c88c453e77894480bc47b7860a3ca6" ns2:_="" ns3:_="">
    <xsd:import namespace="cb4efc23-cbea-429c-95ad-f66483036327"/>
    <xsd:import namespace="d0d1bc6d-f048-4684-a59c-1a2d756c80b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4efc23-cbea-429c-95ad-f664830363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3325280-2aef-4f39-8940-b77a215173c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d1bc6d-f048-4684-a59c-1a2d756c80b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6355db5-dc56-4116-9f07-999c893e2cf8}" ma:internalName="TaxCatchAll" ma:showField="CatchAllData" ma:web="d0d1bc6d-f048-4684-a59c-1a2d756c80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0d1bc6d-f048-4684-a59c-1a2d756c80be" xsi:nil="true"/>
    <lcf76f155ced4ddcb4097134ff3c332f xmlns="cb4efc23-cbea-429c-95ad-f664830363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2FCDDE-FEB6-4D63-AD5B-6ABC3E8C41F6}">
  <ds:schemaRefs>
    <ds:schemaRef ds:uri="http://schemas.microsoft.com/sharepoint/v3/contenttype/forms"/>
  </ds:schemaRefs>
</ds:datastoreItem>
</file>

<file path=customXml/itemProps2.xml><?xml version="1.0" encoding="utf-8"?>
<ds:datastoreItem xmlns:ds="http://schemas.openxmlformats.org/officeDocument/2006/customXml" ds:itemID="{33F113F9-8DA4-48AD-97EB-3991333E5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4efc23-cbea-429c-95ad-f66483036327"/>
    <ds:schemaRef ds:uri="d0d1bc6d-f048-4684-a59c-1a2d756c8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03BD3B-9966-4534-8B6E-A90F2A081CF1}">
  <ds:schemaRefs>
    <ds:schemaRef ds:uri="http://schemas.microsoft.com/office/2006/metadata/properties"/>
    <ds:schemaRef ds:uri="http://schemas.microsoft.com/office/infopath/2007/PartnerControls"/>
    <ds:schemaRef ds:uri="d0d1bc6d-f048-4684-a59c-1a2d756c80be"/>
    <ds:schemaRef ds:uri="cb4efc23-cbea-429c-95ad-f664830363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Contratación-licitación_2021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Rabaneda Cárdenas</dc:creator>
  <cp:lastModifiedBy>Manuela Rabaneda Cárdenas</cp:lastModifiedBy>
  <dcterms:created xsi:type="dcterms:W3CDTF">2025-02-17T15:19:16Z</dcterms:created>
  <dcterms:modified xsi:type="dcterms:W3CDTF">2026-03-16T10:38:37Z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0x010100F3671DA0BFC7C648ABECC1FF189449F0</vt:lpwstr>
  </property>
  <property fmtid="{D5CDD505-2E9C-101B-9397-08002B2CF9AE}" pid="3" name="MediaServiceImageTags">
    <vt:lpwstr/>
  </property>
</Properties>
</file>